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xl/charts/chart13.xml" ContentType="application/vnd.openxmlformats-officedocument.drawingml.chart+xml"/>
  <Override PartName="/xl/theme/themeOverride13.xml" ContentType="application/vnd.openxmlformats-officedocument.themeOverride+xml"/>
  <Override PartName="/xl/charts/chart14.xml" ContentType="application/vnd.openxmlformats-officedocument.drawingml.chart+xml"/>
  <Override PartName="/xl/theme/themeOverride14.xml" ContentType="application/vnd.openxmlformats-officedocument.themeOverride+xml"/>
  <Override PartName="/xl/charts/chart15.xml" ContentType="application/vnd.openxmlformats-officedocument.drawingml.chart+xml"/>
  <Override PartName="/xl/theme/themeOverride15.xml" ContentType="application/vnd.openxmlformats-officedocument.themeOverride+xml"/>
  <Override PartName="/xl/charts/chart16.xml" ContentType="application/vnd.openxmlformats-officedocument.drawingml.chart+xml"/>
  <Override PartName="/xl/theme/themeOverride16.xml" ContentType="application/vnd.openxmlformats-officedocument.themeOverride+xml"/>
  <Override PartName="/xl/charts/chart17.xml" ContentType="application/vnd.openxmlformats-officedocument.drawingml.chart+xml"/>
  <Override PartName="/xl/theme/themeOverride17.xml" ContentType="application/vnd.openxmlformats-officedocument.themeOverride+xml"/>
  <Override PartName="/xl/charts/chart18.xml" ContentType="application/vnd.openxmlformats-officedocument.drawingml.chart+xml"/>
  <Override PartName="/xl/theme/themeOverride18.xml" ContentType="application/vnd.openxmlformats-officedocument.themeOverride+xml"/>
  <Override PartName="/xl/charts/chart19.xml" ContentType="application/vnd.openxmlformats-officedocument.drawingml.chart+xml"/>
  <Override PartName="/xl/theme/themeOverride19.xml" ContentType="application/vnd.openxmlformats-officedocument.themeOverride+xml"/>
  <Override PartName="/xl/charts/chart20.xml" ContentType="application/vnd.openxmlformats-officedocument.drawingml.chart+xml"/>
  <Override PartName="/xl/theme/themeOverride20.xml" ContentType="application/vnd.openxmlformats-officedocument.themeOverride+xml"/>
  <Override PartName="/xl/charts/chart21.xml" ContentType="application/vnd.openxmlformats-officedocument.drawingml.chart+xml"/>
  <Override PartName="/xl/theme/themeOverride21.xml" ContentType="application/vnd.openxmlformats-officedocument.themeOverride+xml"/>
  <Override PartName="/xl/charts/chart22.xml" ContentType="application/vnd.openxmlformats-officedocument.drawingml.chart+xml"/>
  <Override PartName="/xl/theme/themeOverride22.xml" ContentType="application/vnd.openxmlformats-officedocument.themeOverride+xml"/>
  <Override PartName="/xl/charts/chart23.xml" ContentType="application/vnd.openxmlformats-officedocument.drawingml.chart+xml"/>
  <Override PartName="/xl/theme/themeOverride23.xml" ContentType="application/vnd.openxmlformats-officedocument.themeOverride+xml"/>
  <Override PartName="/xl/charts/chart24.xml" ContentType="application/vnd.openxmlformats-officedocument.drawingml.chart+xml"/>
  <Override PartName="/xl/theme/themeOverride24.xml" ContentType="application/vnd.openxmlformats-officedocument.themeOverride+xml"/>
  <Override PartName="/xl/charts/chart25.xml" ContentType="application/vnd.openxmlformats-officedocument.drawingml.chart+xml"/>
  <Override PartName="/xl/theme/themeOverride25.xml" ContentType="application/vnd.openxmlformats-officedocument.themeOverride+xml"/>
  <Override PartName="/xl/charts/chart26.xml" ContentType="application/vnd.openxmlformats-officedocument.drawingml.chart+xml"/>
  <Override PartName="/xl/theme/themeOverride26.xml" ContentType="application/vnd.openxmlformats-officedocument.themeOverride+xml"/>
  <Override PartName="/xl/charts/chart27.xml" ContentType="application/vnd.openxmlformats-officedocument.drawingml.chart+xml"/>
  <Override PartName="/xl/theme/themeOverride27.xml" ContentType="application/vnd.openxmlformats-officedocument.themeOverride+xml"/>
  <Override PartName="/xl/charts/chart28.xml" ContentType="application/vnd.openxmlformats-officedocument.drawingml.chart+xml"/>
  <Override PartName="/xl/theme/themeOverride28.xml" ContentType="application/vnd.openxmlformats-officedocument.themeOverride+xml"/>
  <Override PartName="/xl/charts/chart29.xml" ContentType="application/vnd.openxmlformats-officedocument.drawingml.chart+xml"/>
  <Override PartName="/xl/theme/themeOverride29.xml" ContentType="application/vnd.openxmlformats-officedocument.themeOverride+xml"/>
  <Override PartName="/xl/charts/chart30.xml" ContentType="application/vnd.openxmlformats-officedocument.drawingml.chart+xml"/>
  <Override PartName="/xl/theme/themeOverride30.xml" ContentType="application/vnd.openxmlformats-officedocument.themeOverride+xml"/>
  <Override PartName="/xl/charts/chart31.xml" ContentType="application/vnd.openxmlformats-officedocument.drawingml.chart+xml"/>
  <Override PartName="/xl/theme/themeOverride31.xml" ContentType="application/vnd.openxmlformats-officedocument.themeOverride+xml"/>
  <Override PartName="/xl/charts/chart32.xml" ContentType="application/vnd.openxmlformats-officedocument.drawingml.chart+xml"/>
  <Override PartName="/xl/theme/themeOverride32.xml" ContentType="application/vnd.openxmlformats-officedocument.themeOverride+xml"/>
  <Override PartName="/xl/charts/chart33.xml" ContentType="application/vnd.openxmlformats-officedocument.drawingml.chart+xml"/>
  <Override PartName="/xl/theme/themeOverride33.xml" ContentType="application/vnd.openxmlformats-officedocument.themeOverride+xml"/>
  <Override PartName="/xl/charts/chart34.xml" ContentType="application/vnd.openxmlformats-officedocument.drawingml.chart+xml"/>
  <Override PartName="/xl/theme/themeOverride34.xml" ContentType="application/vnd.openxmlformats-officedocument.themeOverride+xml"/>
  <Override PartName="/xl/charts/chart35.xml" ContentType="application/vnd.openxmlformats-officedocument.drawingml.chart+xml"/>
  <Override PartName="/xl/theme/themeOverride35.xml" ContentType="application/vnd.openxmlformats-officedocument.themeOverride+xml"/>
  <Override PartName="/xl/charts/chart36.xml" ContentType="application/vnd.openxmlformats-officedocument.drawingml.chart+xml"/>
  <Override PartName="/xl/theme/themeOverride36.xml" ContentType="application/vnd.openxmlformats-officedocument.themeOverride+xml"/>
  <Override PartName="/xl/charts/chart37.xml" ContentType="application/vnd.openxmlformats-officedocument.drawingml.chart+xml"/>
  <Override PartName="/xl/theme/themeOverride37.xml" ContentType="application/vnd.openxmlformats-officedocument.themeOverride+xml"/>
  <Override PartName="/xl/charts/chart38.xml" ContentType="application/vnd.openxmlformats-officedocument.drawingml.chart+xml"/>
  <Override PartName="/xl/theme/themeOverride38.xml" ContentType="application/vnd.openxmlformats-officedocument.themeOverride+xml"/>
  <Override PartName="/xl/charts/chart39.xml" ContentType="application/vnd.openxmlformats-officedocument.drawingml.chart+xml"/>
  <Override PartName="/xl/theme/themeOverride39.xml" ContentType="application/vnd.openxmlformats-officedocument.themeOverride+xml"/>
  <Override PartName="/xl/charts/chart40.xml" ContentType="application/vnd.openxmlformats-officedocument.drawingml.chart+xml"/>
  <Override PartName="/xl/theme/themeOverride40.xml" ContentType="application/vnd.openxmlformats-officedocument.themeOverride+xml"/>
  <Override PartName="/xl/charts/chart41.xml" ContentType="application/vnd.openxmlformats-officedocument.drawingml.chart+xml"/>
  <Override PartName="/xl/theme/themeOverride41.xml" ContentType="application/vnd.openxmlformats-officedocument.themeOverride+xml"/>
  <Override PartName="/xl/charts/chart42.xml" ContentType="application/vnd.openxmlformats-officedocument.drawingml.chart+xml"/>
  <Override PartName="/xl/theme/themeOverride42.xml" ContentType="application/vnd.openxmlformats-officedocument.themeOverride+xml"/>
  <Override PartName="/xl/charts/chart43.xml" ContentType="application/vnd.openxmlformats-officedocument.drawingml.chart+xml"/>
  <Override PartName="/xl/theme/themeOverride43.xml" ContentType="application/vnd.openxmlformats-officedocument.themeOverride+xml"/>
  <Override PartName="/xl/charts/chart44.xml" ContentType="application/vnd.openxmlformats-officedocument.drawingml.chart+xml"/>
  <Override PartName="/xl/theme/themeOverride44.xml" ContentType="application/vnd.openxmlformats-officedocument.themeOverride+xml"/>
  <Override PartName="/xl/charts/chart45.xml" ContentType="application/vnd.openxmlformats-officedocument.drawingml.chart+xml"/>
  <Override PartName="/xl/theme/themeOverride45.xml" ContentType="application/vnd.openxmlformats-officedocument.themeOverride+xml"/>
  <Override PartName="/xl/charts/chart46.xml" ContentType="application/vnd.openxmlformats-officedocument.drawingml.chart+xml"/>
  <Override PartName="/xl/theme/themeOverride46.xml" ContentType="application/vnd.openxmlformats-officedocument.themeOverride+xml"/>
  <Override PartName="/xl/charts/chart47.xml" ContentType="application/vnd.openxmlformats-officedocument.drawingml.chart+xml"/>
  <Override PartName="/xl/theme/themeOverride47.xml" ContentType="application/vnd.openxmlformats-officedocument.themeOverride+xml"/>
  <Override PartName="/xl/charts/chart48.xml" ContentType="application/vnd.openxmlformats-officedocument.drawingml.chart+xml"/>
  <Override PartName="/xl/theme/themeOverride48.xml" ContentType="application/vnd.openxmlformats-officedocument.themeOverride+xml"/>
  <Override PartName="/xl/charts/chart49.xml" ContentType="application/vnd.openxmlformats-officedocument.drawingml.chart+xml"/>
  <Override PartName="/xl/theme/themeOverride49.xml" ContentType="application/vnd.openxmlformats-officedocument.themeOverride+xml"/>
  <Override PartName="/xl/charts/chart50.xml" ContentType="application/vnd.openxmlformats-officedocument.drawingml.chart+xml"/>
  <Override PartName="/xl/theme/themeOverride50.xml" ContentType="application/vnd.openxmlformats-officedocument.themeOverride+xml"/>
  <Override PartName="/xl/charts/chart51.xml" ContentType="application/vnd.openxmlformats-officedocument.drawingml.chart+xml"/>
  <Override PartName="/xl/theme/themeOverride51.xml" ContentType="application/vnd.openxmlformats-officedocument.themeOverride+xml"/>
  <Override PartName="/xl/charts/chart52.xml" ContentType="application/vnd.openxmlformats-officedocument.drawingml.chart+xml"/>
  <Override PartName="/xl/theme/themeOverride52.xml" ContentType="application/vnd.openxmlformats-officedocument.themeOverride+xml"/>
  <Override PartName="/xl/charts/chart53.xml" ContentType="application/vnd.openxmlformats-officedocument.drawingml.chart+xml"/>
  <Override PartName="/xl/theme/themeOverride53.xml" ContentType="application/vnd.openxmlformats-officedocument.themeOverride+xml"/>
  <Override PartName="/xl/charts/chart54.xml" ContentType="application/vnd.openxmlformats-officedocument.drawingml.chart+xml"/>
  <Override PartName="/xl/theme/themeOverride54.xml" ContentType="application/vnd.openxmlformats-officedocument.themeOverride+xml"/>
  <Override PartName="/xl/charts/chart55.xml" ContentType="application/vnd.openxmlformats-officedocument.drawingml.chart+xml"/>
  <Override PartName="/xl/theme/themeOverride55.xml" ContentType="application/vnd.openxmlformats-officedocument.themeOverride+xml"/>
  <Override PartName="/xl/charts/chart56.xml" ContentType="application/vnd.openxmlformats-officedocument.drawingml.chart+xml"/>
  <Override PartName="/xl/theme/themeOverride56.xml" ContentType="application/vnd.openxmlformats-officedocument.themeOverride+xml"/>
  <Override PartName="/xl/charts/chart57.xml" ContentType="application/vnd.openxmlformats-officedocument.drawingml.chart+xml"/>
  <Override PartName="/xl/theme/themeOverride57.xml" ContentType="application/vnd.openxmlformats-officedocument.themeOverride+xml"/>
  <Override PartName="/xl/drawings/drawing2.xml" ContentType="application/vnd.openxmlformats-officedocument.drawing+xml"/>
  <Override PartName="/xl/charts/chart58.xml" ContentType="application/vnd.openxmlformats-officedocument.drawingml.chart+xml"/>
  <Override PartName="/xl/charts/chart59.xml" ContentType="application/vnd.openxmlformats-officedocument.drawingml.chart+xml"/>
  <Override PartName="/xl/charts/chart60.xml" ContentType="application/vnd.openxmlformats-officedocument.drawingml.chart+xml"/>
  <Override PartName="/xl/charts/chart61.xml" ContentType="application/vnd.openxmlformats-officedocument.drawingml.chart+xml"/>
  <Override PartName="/xl/drawings/drawing3.xml" ContentType="application/vnd.openxmlformats-officedocument.drawing+xml"/>
  <Override PartName="/xl/charts/chart62.xml" ContentType="application/vnd.openxmlformats-officedocument.drawingml.chart+xml"/>
  <Override PartName="/xl/charts/chart63.xml" ContentType="application/vnd.openxmlformats-officedocument.drawingml.chart+xml"/>
  <Override PartName="/xl/charts/chart64.xml" ContentType="application/vnd.openxmlformats-officedocument.drawingml.chart+xml"/>
  <Override PartName="/xl/charts/chart65.xml" ContentType="application/vnd.openxmlformats-officedocument.drawingml.chart+xml"/>
  <Override PartName="/xl/drawings/drawing4.xml" ContentType="application/vnd.openxmlformats-officedocument.drawing+xml"/>
  <Override PartName="/xl/charts/chart66.xml" ContentType="application/vnd.openxmlformats-officedocument.drawingml.chart+xml"/>
  <Override PartName="/xl/charts/chart67.xml" ContentType="application/vnd.openxmlformats-officedocument.drawingml.chart+xml"/>
  <Override PartName="/xl/charts/chart68.xml" ContentType="application/vnd.openxmlformats-officedocument.drawingml.chart+xml"/>
  <Override PartName="/xl/charts/chart69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2624"/>
  <workbookPr autoCompressPictures="0"/>
  <bookViews>
    <workbookView xWindow="2540" yWindow="660" windowWidth="35820" windowHeight="19940" activeTab="5"/>
  </bookViews>
  <sheets>
    <sheet name="Navigation" sheetId="3" r:id="rId1"/>
    <sheet name="Strains" sheetId="2" r:id="rId2"/>
    <sheet name="980051" sheetId="1" r:id="rId3"/>
    <sheet name="Work" sheetId="4" r:id="rId4"/>
    <sheet name="Work (2)" sheetId="6" r:id="rId5"/>
    <sheet name="FINAL (ave d0)" sheetId="7" r:id="rId6"/>
  </sheets>
  <definedNames>
    <definedName name="lambda" localSheetId="5">'FINAL (ave d0)'!$AP$1</definedName>
    <definedName name="lambda" localSheetId="4">'Work (2)'!$AP$1</definedName>
    <definedName name="lambda">Work!$AP$1</definedName>
    <definedName name="phi0" localSheetId="5">'FINAL (ave d0)'!$AP$2</definedName>
    <definedName name="phi0" localSheetId="4">'Work (2)'!$AP$2</definedName>
    <definedName name="phi0">Work!$AP$2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N44" i="7" l="1"/>
  <c r="AP44" i="7"/>
  <c r="AQ44" i="7"/>
  <c r="AN8" i="7"/>
  <c r="AS8" i="7"/>
  <c r="AP8" i="7"/>
  <c r="AR59" i="7"/>
  <c r="AR60" i="7"/>
  <c r="AR61" i="7"/>
  <c r="AR62" i="7"/>
  <c r="AR63" i="7"/>
  <c r="AR64" i="7"/>
  <c r="AR65" i="7"/>
  <c r="AR66" i="7"/>
  <c r="AR67" i="7"/>
  <c r="AS67" i="7"/>
  <c r="V50" i="7"/>
  <c r="V67" i="7"/>
  <c r="AJ67" i="7"/>
  <c r="W50" i="7"/>
  <c r="W67" i="7"/>
  <c r="AK67" i="7"/>
  <c r="AN67" i="7"/>
  <c r="AP67" i="7"/>
  <c r="AQ67" i="7"/>
  <c r="AO67" i="7"/>
  <c r="Y50" i="7"/>
  <c r="Y67" i="7"/>
  <c r="AM67" i="7"/>
  <c r="X50" i="7"/>
  <c r="X67" i="7"/>
  <c r="AL67" i="7"/>
  <c r="L50" i="7"/>
  <c r="L67" i="7"/>
  <c r="AI67" i="7"/>
  <c r="AD50" i="7"/>
  <c r="AD67" i="7"/>
  <c r="AC50" i="7"/>
  <c r="AC67" i="7"/>
  <c r="AB50" i="7"/>
  <c r="AB67" i="7"/>
  <c r="AA50" i="7"/>
  <c r="AA67" i="7"/>
  <c r="Z50" i="7"/>
  <c r="Z67" i="7"/>
  <c r="U50" i="7"/>
  <c r="U67" i="7"/>
  <c r="T50" i="7"/>
  <c r="T67" i="7"/>
  <c r="S50" i="7"/>
  <c r="S67" i="7"/>
  <c r="R50" i="7"/>
  <c r="R67" i="7"/>
  <c r="Q50" i="7"/>
  <c r="Q67" i="7"/>
  <c r="P50" i="7"/>
  <c r="P67" i="7"/>
  <c r="O50" i="7"/>
  <c r="O67" i="7"/>
  <c r="N50" i="7"/>
  <c r="N67" i="7"/>
  <c r="M50" i="7"/>
  <c r="M67" i="7"/>
  <c r="K50" i="7"/>
  <c r="K67" i="7"/>
  <c r="J50" i="7"/>
  <c r="J67" i="7"/>
  <c r="I50" i="7"/>
  <c r="I67" i="7"/>
  <c r="H50" i="7"/>
  <c r="H67" i="7"/>
  <c r="G50" i="7"/>
  <c r="G67" i="7"/>
  <c r="F50" i="7"/>
  <c r="F67" i="7"/>
  <c r="E50" i="7"/>
  <c r="E67" i="7"/>
  <c r="D50" i="7"/>
  <c r="D67" i="7"/>
  <c r="C50" i="7"/>
  <c r="C67" i="7"/>
  <c r="B50" i="7"/>
  <c r="B67" i="7"/>
  <c r="A50" i="7"/>
  <c r="A67" i="7"/>
  <c r="AS66" i="7"/>
  <c r="V66" i="7"/>
  <c r="AJ66" i="7"/>
  <c r="W66" i="7"/>
  <c r="AK66" i="7"/>
  <c r="AN66" i="7"/>
  <c r="AP66" i="7"/>
  <c r="AQ66" i="7"/>
  <c r="AO66" i="7"/>
  <c r="Y66" i="7"/>
  <c r="AM66" i="7"/>
  <c r="X66" i="7"/>
  <c r="AL66" i="7"/>
  <c r="L66" i="7"/>
  <c r="AI66" i="7"/>
  <c r="AD66" i="7"/>
  <c r="AC66" i="7"/>
  <c r="AB66" i="7"/>
  <c r="AA66" i="7"/>
  <c r="Z66" i="7"/>
  <c r="U66" i="7"/>
  <c r="T66" i="7"/>
  <c r="S66" i="7"/>
  <c r="R66" i="7"/>
  <c r="Q66" i="7"/>
  <c r="P66" i="7"/>
  <c r="O66" i="7"/>
  <c r="N66" i="7"/>
  <c r="M66" i="7"/>
  <c r="K66" i="7"/>
  <c r="J66" i="7"/>
  <c r="I66" i="7"/>
  <c r="H66" i="7"/>
  <c r="G66" i="7"/>
  <c r="F66" i="7"/>
  <c r="E66" i="7"/>
  <c r="D66" i="7"/>
  <c r="C66" i="7"/>
  <c r="B66" i="7"/>
  <c r="A66" i="7"/>
  <c r="AS65" i="7"/>
  <c r="V65" i="7"/>
  <c r="AJ65" i="7"/>
  <c r="W65" i="7"/>
  <c r="AK65" i="7"/>
  <c r="AN65" i="7"/>
  <c r="AP65" i="7"/>
  <c r="AQ65" i="7"/>
  <c r="AO65" i="7"/>
  <c r="Y65" i="7"/>
  <c r="AM65" i="7"/>
  <c r="X65" i="7"/>
  <c r="AL65" i="7"/>
  <c r="L65" i="7"/>
  <c r="AI65" i="7"/>
  <c r="AD65" i="7"/>
  <c r="AC65" i="7"/>
  <c r="AB65" i="7"/>
  <c r="AA65" i="7"/>
  <c r="Z65" i="7"/>
  <c r="U65" i="7"/>
  <c r="T65" i="7"/>
  <c r="S65" i="7"/>
  <c r="R65" i="7"/>
  <c r="Q65" i="7"/>
  <c r="P65" i="7"/>
  <c r="O65" i="7"/>
  <c r="N65" i="7"/>
  <c r="M65" i="7"/>
  <c r="K65" i="7"/>
  <c r="J65" i="7"/>
  <c r="I65" i="7"/>
  <c r="H65" i="7"/>
  <c r="G65" i="7"/>
  <c r="F65" i="7"/>
  <c r="E65" i="7"/>
  <c r="D65" i="7"/>
  <c r="C65" i="7"/>
  <c r="B65" i="7"/>
  <c r="A65" i="7"/>
  <c r="AS64" i="7"/>
  <c r="V64" i="7"/>
  <c r="AJ64" i="7"/>
  <c r="W64" i="7"/>
  <c r="AK64" i="7"/>
  <c r="AN64" i="7"/>
  <c r="AP64" i="7"/>
  <c r="AQ64" i="7"/>
  <c r="AO64" i="7"/>
  <c r="Y64" i="7"/>
  <c r="AM64" i="7"/>
  <c r="X64" i="7"/>
  <c r="AL64" i="7"/>
  <c r="L64" i="7"/>
  <c r="AI64" i="7"/>
  <c r="AD64" i="7"/>
  <c r="AC64" i="7"/>
  <c r="AB64" i="7"/>
  <c r="AA64" i="7"/>
  <c r="Z64" i="7"/>
  <c r="U64" i="7"/>
  <c r="T64" i="7"/>
  <c r="S64" i="7"/>
  <c r="R64" i="7"/>
  <c r="Q64" i="7"/>
  <c r="P64" i="7"/>
  <c r="O64" i="7"/>
  <c r="N64" i="7"/>
  <c r="M64" i="7"/>
  <c r="K64" i="7"/>
  <c r="J64" i="7"/>
  <c r="I64" i="7"/>
  <c r="H64" i="7"/>
  <c r="G64" i="7"/>
  <c r="F64" i="7"/>
  <c r="E64" i="7"/>
  <c r="D64" i="7"/>
  <c r="C64" i="7"/>
  <c r="B64" i="7"/>
  <c r="A64" i="7"/>
  <c r="AS63" i="7"/>
  <c r="V63" i="7"/>
  <c r="AJ63" i="7"/>
  <c r="W63" i="7"/>
  <c r="AK63" i="7"/>
  <c r="AN63" i="7"/>
  <c r="AP63" i="7"/>
  <c r="AQ63" i="7"/>
  <c r="AO63" i="7"/>
  <c r="Y63" i="7"/>
  <c r="AM63" i="7"/>
  <c r="X63" i="7"/>
  <c r="AL63" i="7"/>
  <c r="L63" i="7"/>
  <c r="AI63" i="7"/>
  <c r="AD63" i="7"/>
  <c r="AC63" i="7"/>
  <c r="AB63" i="7"/>
  <c r="AA63" i="7"/>
  <c r="Z63" i="7"/>
  <c r="U63" i="7"/>
  <c r="T63" i="7"/>
  <c r="S63" i="7"/>
  <c r="R63" i="7"/>
  <c r="Q63" i="7"/>
  <c r="P63" i="7"/>
  <c r="O63" i="7"/>
  <c r="N63" i="7"/>
  <c r="M63" i="7"/>
  <c r="K63" i="7"/>
  <c r="J63" i="7"/>
  <c r="I63" i="7"/>
  <c r="H63" i="7"/>
  <c r="G63" i="7"/>
  <c r="F63" i="7"/>
  <c r="E63" i="7"/>
  <c r="D63" i="7"/>
  <c r="C63" i="7"/>
  <c r="B63" i="7"/>
  <c r="A63" i="7"/>
  <c r="AS62" i="7"/>
  <c r="V62" i="7"/>
  <c r="AJ62" i="7"/>
  <c r="W62" i="7"/>
  <c r="AK62" i="7"/>
  <c r="AN62" i="7"/>
  <c r="AP62" i="7"/>
  <c r="AQ62" i="7"/>
  <c r="AO62" i="7"/>
  <c r="Y62" i="7"/>
  <c r="AM62" i="7"/>
  <c r="X62" i="7"/>
  <c r="AL62" i="7"/>
  <c r="L62" i="7"/>
  <c r="AI62" i="7"/>
  <c r="AD62" i="7"/>
  <c r="AC62" i="7"/>
  <c r="AB62" i="7"/>
  <c r="AA62" i="7"/>
  <c r="Z62" i="7"/>
  <c r="U62" i="7"/>
  <c r="T62" i="7"/>
  <c r="S62" i="7"/>
  <c r="R62" i="7"/>
  <c r="Q62" i="7"/>
  <c r="P62" i="7"/>
  <c r="O62" i="7"/>
  <c r="N62" i="7"/>
  <c r="M62" i="7"/>
  <c r="K62" i="7"/>
  <c r="J62" i="7"/>
  <c r="I62" i="7"/>
  <c r="H62" i="7"/>
  <c r="G62" i="7"/>
  <c r="F62" i="7"/>
  <c r="E62" i="7"/>
  <c r="D62" i="7"/>
  <c r="C62" i="7"/>
  <c r="B62" i="7"/>
  <c r="A62" i="7"/>
  <c r="AS61" i="7"/>
  <c r="V61" i="7"/>
  <c r="AJ61" i="7"/>
  <c r="W61" i="7"/>
  <c r="AK61" i="7"/>
  <c r="AN61" i="7"/>
  <c r="AP61" i="7"/>
  <c r="AQ61" i="7"/>
  <c r="AO61" i="7"/>
  <c r="Y61" i="7"/>
  <c r="AM61" i="7"/>
  <c r="X61" i="7"/>
  <c r="AL61" i="7"/>
  <c r="L61" i="7"/>
  <c r="AI61" i="7"/>
  <c r="AD61" i="7"/>
  <c r="AC61" i="7"/>
  <c r="AB61" i="7"/>
  <c r="AA61" i="7"/>
  <c r="Z61" i="7"/>
  <c r="U61" i="7"/>
  <c r="T61" i="7"/>
  <c r="S61" i="7"/>
  <c r="R61" i="7"/>
  <c r="Q61" i="7"/>
  <c r="P61" i="7"/>
  <c r="O61" i="7"/>
  <c r="N61" i="7"/>
  <c r="M61" i="7"/>
  <c r="K61" i="7"/>
  <c r="J61" i="7"/>
  <c r="I61" i="7"/>
  <c r="H61" i="7"/>
  <c r="G61" i="7"/>
  <c r="F61" i="7"/>
  <c r="E61" i="7"/>
  <c r="D61" i="7"/>
  <c r="C61" i="7"/>
  <c r="B61" i="7"/>
  <c r="A61" i="7"/>
  <c r="AS60" i="7"/>
  <c r="V60" i="7"/>
  <c r="AJ60" i="7"/>
  <c r="W60" i="7"/>
  <c r="AK60" i="7"/>
  <c r="AN60" i="7"/>
  <c r="AP60" i="7"/>
  <c r="AQ60" i="7"/>
  <c r="AO60" i="7"/>
  <c r="Y60" i="7"/>
  <c r="AM60" i="7"/>
  <c r="X60" i="7"/>
  <c r="AL60" i="7"/>
  <c r="L60" i="7"/>
  <c r="AI60" i="7"/>
  <c r="AD60" i="7"/>
  <c r="AC60" i="7"/>
  <c r="AB60" i="7"/>
  <c r="AA60" i="7"/>
  <c r="Z60" i="7"/>
  <c r="U60" i="7"/>
  <c r="T60" i="7"/>
  <c r="S60" i="7"/>
  <c r="R60" i="7"/>
  <c r="Q60" i="7"/>
  <c r="P60" i="7"/>
  <c r="O60" i="7"/>
  <c r="N60" i="7"/>
  <c r="M60" i="7"/>
  <c r="K60" i="7"/>
  <c r="J60" i="7"/>
  <c r="I60" i="7"/>
  <c r="H60" i="7"/>
  <c r="G60" i="7"/>
  <c r="F60" i="7"/>
  <c r="E60" i="7"/>
  <c r="D60" i="7"/>
  <c r="C60" i="7"/>
  <c r="B60" i="7"/>
  <c r="A60" i="7"/>
  <c r="AS59" i="7"/>
  <c r="V25" i="7"/>
  <c r="V59" i="7"/>
  <c r="AJ59" i="7"/>
  <c r="W25" i="7"/>
  <c r="W59" i="7"/>
  <c r="AK59" i="7"/>
  <c r="AN59" i="7"/>
  <c r="AP59" i="7"/>
  <c r="AQ59" i="7"/>
  <c r="AO59" i="7"/>
  <c r="Y25" i="7"/>
  <c r="Y59" i="7"/>
  <c r="AM59" i="7"/>
  <c r="X25" i="7"/>
  <c r="X59" i="7"/>
  <c r="AL59" i="7"/>
  <c r="L25" i="7"/>
  <c r="L59" i="7"/>
  <c r="AI59" i="7"/>
  <c r="AD25" i="7"/>
  <c r="AD59" i="7"/>
  <c r="AC25" i="7"/>
  <c r="AC59" i="7"/>
  <c r="AB25" i="7"/>
  <c r="AB59" i="7"/>
  <c r="AA25" i="7"/>
  <c r="AA59" i="7"/>
  <c r="Z25" i="7"/>
  <c r="Z59" i="7"/>
  <c r="U25" i="7"/>
  <c r="U59" i="7"/>
  <c r="T25" i="7"/>
  <c r="T59" i="7"/>
  <c r="S25" i="7"/>
  <c r="S59" i="7"/>
  <c r="R25" i="7"/>
  <c r="R59" i="7"/>
  <c r="Q25" i="7"/>
  <c r="Q59" i="7"/>
  <c r="P25" i="7"/>
  <c r="P59" i="7"/>
  <c r="O25" i="7"/>
  <c r="O59" i="7"/>
  <c r="N25" i="7"/>
  <c r="N59" i="7"/>
  <c r="M25" i="7"/>
  <c r="M59" i="7"/>
  <c r="K25" i="7"/>
  <c r="K59" i="7"/>
  <c r="J25" i="7"/>
  <c r="J59" i="7"/>
  <c r="I25" i="7"/>
  <c r="I59" i="7"/>
  <c r="H25" i="7"/>
  <c r="H59" i="7"/>
  <c r="G25" i="7"/>
  <c r="G59" i="7"/>
  <c r="F25" i="7"/>
  <c r="F59" i="7"/>
  <c r="E25" i="7"/>
  <c r="E59" i="7"/>
  <c r="D25" i="7"/>
  <c r="D59" i="7"/>
  <c r="C25" i="7"/>
  <c r="C59" i="7"/>
  <c r="B25" i="7"/>
  <c r="B59" i="7"/>
  <c r="A25" i="7"/>
  <c r="A59" i="7"/>
  <c r="AS56" i="7"/>
  <c r="V56" i="7"/>
  <c r="AJ56" i="7"/>
  <c r="W56" i="7"/>
  <c r="AK56" i="7"/>
  <c r="AN56" i="7"/>
  <c r="AP56" i="7"/>
  <c r="AQ56" i="7"/>
  <c r="AO56" i="7"/>
  <c r="Y56" i="7"/>
  <c r="AM56" i="7"/>
  <c r="X56" i="7"/>
  <c r="AL56" i="7"/>
  <c r="L56" i="7"/>
  <c r="AI56" i="7"/>
  <c r="AD56" i="7"/>
  <c r="AC56" i="7"/>
  <c r="AB56" i="7"/>
  <c r="AA56" i="7"/>
  <c r="Z56" i="7"/>
  <c r="U56" i="7"/>
  <c r="T56" i="7"/>
  <c r="S56" i="7"/>
  <c r="R56" i="7"/>
  <c r="Q56" i="7"/>
  <c r="P56" i="7"/>
  <c r="O56" i="7"/>
  <c r="N56" i="7"/>
  <c r="M56" i="7"/>
  <c r="K56" i="7"/>
  <c r="J56" i="7"/>
  <c r="I56" i="7"/>
  <c r="H56" i="7"/>
  <c r="G56" i="7"/>
  <c r="F56" i="7"/>
  <c r="E56" i="7"/>
  <c r="D56" i="7"/>
  <c r="C56" i="7"/>
  <c r="B56" i="7"/>
  <c r="A56" i="7"/>
  <c r="AS55" i="7"/>
  <c r="V55" i="7"/>
  <c r="AJ55" i="7"/>
  <c r="W55" i="7"/>
  <c r="AK55" i="7"/>
  <c r="AN55" i="7"/>
  <c r="AP55" i="7"/>
  <c r="AQ55" i="7"/>
  <c r="AO55" i="7"/>
  <c r="Y55" i="7"/>
  <c r="AM55" i="7"/>
  <c r="X55" i="7"/>
  <c r="AL55" i="7"/>
  <c r="L55" i="7"/>
  <c r="AI55" i="7"/>
  <c r="AD55" i="7"/>
  <c r="AC55" i="7"/>
  <c r="AB55" i="7"/>
  <c r="AA55" i="7"/>
  <c r="Z55" i="7"/>
  <c r="U55" i="7"/>
  <c r="T55" i="7"/>
  <c r="S55" i="7"/>
  <c r="R55" i="7"/>
  <c r="Q55" i="7"/>
  <c r="P55" i="7"/>
  <c r="O55" i="7"/>
  <c r="N55" i="7"/>
  <c r="M55" i="7"/>
  <c r="K55" i="7"/>
  <c r="J55" i="7"/>
  <c r="I55" i="7"/>
  <c r="H55" i="7"/>
  <c r="G55" i="7"/>
  <c r="F55" i="7"/>
  <c r="E55" i="7"/>
  <c r="D55" i="7"/>
  <c r="C55" i="7"/>
  <c r="B55" i="7"/>
  <c r="A55" i="7"/>
  <c r="AS54" i="7"/>
  <c r="V54" i="7"/>
  <c r="AJ54" i="7"/>
  <c r="W54" i="7"/>
  <c r="AK54" i="7"/>
  <c r="AN54" i="7"/>
  <c r="AP54" i="7"/>
  <c r="AQ54" i="7"/>
  <c r="AO54" i="7"/>
  <c r="Y54" i="7"/>
  <c r="AM54" i="7"/>
  <c r="X54" i="7"/>
  <c r="AL54" i="7"/>
  <c r="L54" i="7"/>
  <c r="AI54" i="7"/>
  <c r="AD54" i="7"/>
  <c r="AC54" i="7"/>
  <c r="AB54" i="7"/>
  <c r="AA54" i="7"/>
  <c r="Z54" i="7"/>
  <c r="U54" i="7"/>
  <c r="T54" i="7"/>
  <c r="S54" i="7"/>
  <c r="R54" i="7"/>
  <c r="Q54" i="7"/>
  <c r="P54" i="7"/>
  <c r="O54" i="7"/>
  <c r="N54" i="7"/>
  <c r="M54" i="7"/>
  <c r="K54" i="7"/>
  <c r="J54" i="7"/>
  <c r="I54" i="7"/>
  <c r="H54" i="7"/>
  <c r="G54" i="7"/>
  <c r="F54" i="7"/>
  <c r="E54" i="7"/>
  <c r="D54" i="7"/>
  <c r="C54" i="7"/>
  <c r="B54" i="7"/>
  <c r="A54" i="7"/>
  <c r="AS53" i="7"/>
  <c r="V53" i="7"/>
  <c r="AJ53" i="7"/>
  <c r="W53" i="7"/>
  <c r="AK53" i="7"/>
  <c r="AN53" i="7"/>
  <c r="AP53" i="7"/>
  <c r="AQ53" i="7"/>
  <c r="AO53" i="7"/>
  <c r="Y53" i="7"/>
  <c r="AM53" i="7"/>
  <c r="X53" i="7"/>
  <c r="AL53" i="7"/>
  <c r="L53" i="7"/>
  <c r="AI53" i="7"/>
  <c r="AD53" i="7"/>
  <c r="AC53" i="7"/>
  <c r="AB53" i="7"/>
  <c r="AA53" i="7"/>
  <c r="Z53" i="7"/>
  <c r="U53" i="7"/>
  <c r="T53" i="7"/>
  <c r="S53" i="7"/>
  <c r="R53" i="7"/>
  <c r="Q53" i="7"/>
  <c r="P53" i="7"/>
  <c r="O53" i="7"/>
  <c r="N53" i="7"/>
  <c r="M53" i="7"/>
  <c r="K53" i="7"/>
  <c r="J53" i="7"/>
  <c r="I53" i="7"/>
  <c r="H53" i="7"/>
  <c r="G53" i="7"/>
  <c r="F53" i="7"/>
  <c r="E53" i="7"/>
  <c r="D53" i="7"/>
  <c r="C53" i="7"/>
  <c r="B53" i="7"/>
  <c r="A53" i="7"/>
  <c r="AS52" i="7"/>
  <c r="V52" i="7"/>
  <c r="AJ52" i="7"/>
  <c r="W52" i="7"/>
  <c r="AK52" i="7"/>
  <c r="AN52" i="7"/>
  <c r="AP52" i="7"/>
  <c r="AQ52" i="7"/>
  <c r="AO52" i="7"/>
  <c r="Y52" i="7"/>
  <c r="AM52" i="7"/>
  <c r="X52" i="7"/>
  <c r="AL52" i="7"/>
  <c r="L52" i="7"/>
  <c r="AI52" i="7"/>
  <c r="AD52" i="7"/>
  <c r="AC52" i="7"/>
  <c r="AB52" i="7"/>
  <c r="AA52" i="7"/>
  <c r="Z52" i="7"/>
  <c r="U52" i="7"/>
  <c r="T52" i="7"/>
  <c r="S52" i="7"/>
  <c r="R52" i="7"/>
  <c r="Q52" i="7"/>
  <c r="P52" i="7"/>
  <c r="O52" i="7"/>
  <c r="N52" i="7"/>
  <c r="M52" i="7"/>
  <c r="K52" i="7"/>
  <c r="J52" i="7"/>
  <c r="I52" i="7"/>
  <c r="H52" i="7"/>
  <c r="G52" i="7"/>
  <c r="F52" i="7"/>
  <c r="E52" i="7"/>
  <c r="D52" i="7"/>
  <c r="C52" i="7"/>
  <c r="B52" i="7"/>
  <c r="A52" i="7"/>
  <c r="AS51" i="7"/>
  <c r="V51" i="7"/>
  <c r="AJ51" i="7"/>
  <c r="W51" i="7"/>
  <c r="AK51" i="7"/>
  <c r="AN51" i="7"/>
  <c r="AP51" i="7"/>
  <c r="AQ51" i="7"/>
  <c r="AO51" i="7"/>
  <c r="Y51" i="7"/>
  <c r="AM51" i="7"/>
  <c r="X51" i="7"/>
  <c r="AL51" i="7"/>
  <c r="L51" i="7"/>
  <c r="AI51" i="7"/>
  <c r="AD51" i="7"/>
  <c r="AC51" i="7"/>
  <c r="AB51" i="7"/>
  <c r="AA51" i="7"/>
  <c r="Z51" i="7"/>
  <c r="U51" i="7"/>
  <c r="T51" i="7"/>
  <c r="S51" i="7"/>
  <c r="R51" i="7"/>
  <c r="Q51" i="7"/>
  <c r="P51" i="7"/>
  <c r="O51" i="7"/>
  <c r="N51" i="7"/>
  <c r="M51" i="7"/>
  <c r="K51" i="7"/>
  <c r="J51" i="7"/>
  <c r="I51" i="7"/>
  <c r="H51" i="7"/>
  <c r="G51" i="7"/>
  <c r="F51" i="7"/>
  <c r="E51" i="7"/>
  <c r="D51" i="7"/>
  <c r="C51" i="7"/>
  <c r="B51" i="7"/>
  <c r="A51" i="7"/>
  <c r="AS50" i="7"/>
  <c r="AJ50" i="7"/>
  <c r="AK50" i="7"/>
  <c r="AN50" i="7"/>
  <c r="AP50" i="7"/>
  <c r="AQ50" i="7"/>
  <c r="AO50" i="7"/>
  <c r="AM50" i="7"/>
  <c r="AL50" i="7"/>
  <c r="AI50" i="7"/>
  <c r="AS49" i="7"/>
  <c r="V49" i="7"/>
  <c r="AJ49" i="7"/>
  <c r="W49" i="7"/>
  <c r="AK49" i="7"/>
  <c r="AN49" i="7"/>
  <c r="AP49" i="7"/>
  <c r="AQ49" i="7"/>
  <c r="AO49" i="7"/>
  <c r="Y49" i="7"/>
  <c r="AM49" i="7"/>
  <c r="X49" i="7"/>
  <c r="AL49" i="7"/>
  <c r="L49" i="7"/>
  <c r="AI49" i="7"/>
  <c r="AD49" i="7"/>
  <c r="AC49" i="7"/>
  <c r="AB49" i="7"/>
  <c r="AA49" i="7"/>
  <c r="Z49" i="7"/>
  <c r="U49" i="7"/>
  <c r="T49" i="7"/>
  <c r="S49" i="7"/>
  <c r="R49" i="7"/>
  <c r="Q49" i="7"/>
  <c r="P49" i="7"/>
  <c r="O49" i="7"/>
  <c r="N49" i="7"/>
  <c r="M49" i="7"/>
  <c r="K49" i="7"/>
  <c r="J49" i="7"/>
  <c r="I49" i="7"/>
  <c r="H49" i="7"/>
  <c r="G49" i="7"/>
  <c r="F49" i="7"/>
  <c r="E49" i="7"/>
  <c r="D49" i="7"/>
  <c r="C49" i="7"/>
  <c r="B49" i="7"/>
  <c r="A49" i="7"/>
  <c r="AS48" i="7"/>
  <c r="V48" i="7"/>
  <c r="AJ48" i="7"/>
  <c r="W48" i="7"/>
  <c r="AK48" i="7"/>
  <c r="AN48" i="7"/>
  <c r="AP48" i="7"/>
  <c r="AQ48" i="7"/>
  <c r="AO48" i="7"/>
  <c r="Y48" i="7"/>
  <c r="AM48" i="7"/>
  <c r="X48" i="7"/>
  <c r="AL48" i="7"/>
  <c r="L48" i="7"/>
  <c r="AI48" i="7"/>
  <c r="AD48" i="7"/>
  <c r="AC48" i="7"/>
  <c r="AB48" i="7"/>
  <c r="AA48" i="7"/>
  <c r="Z48" i="7"/>
  <c r="U48" i="7"/>
  <c r="T48" i="7"/>
  <c r="S48" i="7"/>
  <c r="R48" i="7"/>
  <c r="Q48" i="7"/>
  <c r="P48" i="7"/>
  <c r="O48" i="7"/>
  <c r="N48" i="7"/>
  <c r="M48" i="7"/>
  <c r="K48" i="7"/>
  <c r="J48" i="7"/>
  <c r="I48" i="7"/>
  <c r="H48" i="7"/>
  <c r="G48" i="7"/>
  <c r="F48" i="7"/>
  <c r="E48" i="7"/>
  <c r="D48" i="7"/>
  <c r="C48" i="7"/>
  <c r="B48" i="7"/>
  <c r="A48" i="7"/>
  <c r="AS47" i="7"/>
  <c r="V47" i="7"/>
  <c r="AJ47" i="7"/>
  <c r="W47" i="7"/>
  <c r="AK47" i="7"/>
  <c r="AN47" i="7"/>
  <c r="AP47" i="7"/>
  <c r="AQ47" i="7"/>
  <c r="AO47" i="7"/>
  <c r="Y47" i="7"/>
  <c r="AM47" i="7"/>
  <c r="X47" i="7"/>
  <c r="AL47" i="7"/>
  <c r="L47" i="7"/>
  <c r="AI47" i="7"/>
  <c r="AD47" i="7"/>
  <c r="AC47" i="7"/>
  <c r="AB47" i="7"/>
  <c r="AA47" i="7"/>
  <c r="Z47" i="7"/>
  <c r="U47" i="7"/>
  <c r="T47" i="7"/>
  <c r="S47" i="7"/>
  <c r="R47" i="7"/>
  <c r="Q47" i="7"/>
  <c r="P47" i="7"/>
  <c r="O47" i="7"/>
  <c r="N47" i="7"/>
  <c r="M47" i="7"/>
  <c r="K47" i="7"/>
  <c r="J47" i="7"/>
  <c r="I47" i="7"/>
  <c r="H47" i="7"/>
  <c r="G47" i="7"/>
  <c r="F47" i="7"/>
  <c r="E47" i="7"/>
  <c r="D47" i="7"/>
  <c r="C47" i="7"/>
  <c r="B47" i="7"/>
  <c r="A47" i="7"/>
  <c r="AS46" i="7"/>
  <c r="V46" i="7"/>
  <c r="AJ46" i="7"/>
  <c r="W46" i="7"/>
  <c r="AK46" i="7"/>
  <c r="AN46" i="7"/>
  <c r="AP46" i="7"/>
  <c r="AQ46" i="7"/>
  <c r="AO46" i="7"/>
  <c r="Y46" i="7"/>
  <c r="AM46" i="7"/>
  <c r="X46" i="7"/>
  <c r="AL46" i="7"/>
  <c r="L46" i="7"/>
  <c r="AI46" i="7"/>
  <c r="AD46" i="7"/>
  <c r="AC46" i="7"/>
  <c r="AB46" i="7"/>
  <c r="AA46" i="7"/>
  <c r="Z46" i="7"/>
  <c r="U46" i="7"/>
  <c r="T46" i="7"/>
  <c r="S46" i="7"/>
  <c r="R46" i="7"/>
  <c r="Q46" i="7"/>
  <c r="P46" i="7"/>
  <c r="O46" i="7"/>
  <c r="N46" i="7"/>
  <c r="M46" i="7"/>
  <c r="K46" i="7"/>
  <c r="J46" i="7"/>
  <c r="I46" i="7"/>
  <c r="H46" i="7"/>
  <c r="G46" i="7"/>
  <c r="F46" i="7"/>
  <c r="E46" i="7"/>
  <c r="D46" i="7"/>
  <c r="C46" i="7"/>
  <c r="B46" i="7"/>
  <c r="A46" i="7"/>
  <c r="AS45" i="7"/>
  <c r="V45" i="7"/>
  <c r="AJ45" i="7"/>
  <c r="W45" i="7"/>
  <c r="AK45" i="7"/>
  <c r="AN45" i="7"/>
  <c r="AP45" i="7"/>
  <c r="AQ45" i="7"/>
  <c r="AO45" i="7"/>
  <c r="Y45" i="7"/>
  <c r="AM45" i="7"/>
  <c r="X45" i="7"/>
  <c r="AL45" i="7"/>
  <c r="L45" i="7"/>
  <c r="AI45" i="7"/>
  <c r="AD45" i="7"/>
  <c r="AC45" i="7"/>
  <c r="AB45" i="7"/>
  <c r="AA45" i="7"/>
  <c r="Z45" i="7"/>
  <c r="U45" i="7"/>
  <c r="T45" i="7"/>
  <c r="S45" i="7"/>
  <c r="R45" i="7"/>
  <c r="Q45" i="7"/>
  <c r="P45" i="7"/>
  <c r="O45" i="7"/>
  <c r="N45" i="7"/>
  <c r="M45" i="7"/>
  <c r="K45" i="7"/>
  <c r="J45" i="7"/>
  <c r="I45" i="7"/>
  <c r="H45" i="7"/>
  <c r="G45" i="7"/>
  <c r="F45" i="7"/>
  <c r="E45" i="7"/>
  <c r="D45" i="7"/>
  <c r="C45" i="7"/>
  <c r="B45" i="7"/>
  <c r="A45" i="7"/>
  <c r="AS44" i="7"/>
  <c r="V44" i="7"/>
  <c r="AJ44" i="7"/>
  <c r="W44" i="7"/>
  <c r="AK44" i="7"/>
  <c r="AO44" i="7"/>
  <c r="Y44" i="7"/>
  <c r="AM44" i="7"/>
  <c r="X44" i="7"/>
  <c r="AL44" i="7"/>
  <c r="L44" i="7"/>
  <c r="AI44" i="7"/>
  <c r="AD44" i="7"/>
  <c r="AC44" i="7"/>
  <c r="AB44" i="7"/>
  <c r="AA44" i="7"/>
  <c r="Z44" i="7"/>
  <c r="U44" i="7"/>
  <c r="T44" i="7"/>
  <c r="S44" i="7"/>
  <c r="R44" i="7"/>
  <c r="Q44" i="7"/>
  <c r="P44" i="7"/>
  <c r="O44" i="7"/>
  <c r="N44" i="7"/>
  <c r="M44" i="7"/>
  <c r="K44" i="7"/>
  <c r="J44" i="7"/>
  <c r="I44" i="7"/>
  <c r="H44" i="7"/>
  <c r="G44" i="7"/>
  <c r="F44" i="7"/>
  <c r="E44" i="7"/>
  <c r="D44" i="7"/>
  <c r="C44" i="7"/>
  <c r="B44" i="7"/>
  <c r="A44" i="7"/>
  <c r="AS42" i="7"/>
  <c r="V42" i="7"/>
  <c r="AJ42" i="7"/>
  <c r="W42" i="7"/>
  <c r="AK42" i="7"/>
  <c r="AN42" i="7"/>
  <c r="AP42" i="7"/>
  <c r="AQ42" i="7"/>
  <c r="AO42" i="7"/>
  <c r="Y42" i="7"/>
  <c r="AM42" i="7"/>
  <c r="X42" i="7"/>
  <c r="AL42" i="7"/>
  <c r="L42" i="7"/>
  <c r="AI42" i="7"/>
  <c r="AD42" i="7"/>
  <c r="AC42" i="7"/>
  <c r="AB42" i="7"/>
  <c r="AA42" i="7"/>
  <c r="Z42" i="7"/>
  <c r="U42" i="7"/>
  <c r="T42" i="7"/>
  <c r="S42" i="7"/>
  <c r="R42" i="7"/>
  <c r="Q42" i="7"/>
  <c r="P42" i="7"/>
  <c r="O42" i="7"/>
  <c r="N42" i="7"/>
  <c r="M42" i="7"/>
  <c r="K42" i="7"/>
  <c r="J42" i="7"/>
  <c r="I42" i="7"/>
  <c r="H42" i="7"/>
  <c r="G42" i="7"/>
  <c r="F42" i="7"/>
  <c r="E42" i="7"/>
  <c r="D42" i="7"/>
  <c r="C42" i="7"/>
  <c r="B42" i="7"/>
  <c r="A42" i="7"/>
  <c r="AS41" i="7"/>
  <c r="V41" i="7"/>
  <c r="AJ41" i="7"/>
  <c r="W41" i="7"/>
  <c r="AK41" i="7"/>
  <c r="AN41" i="7"/>
  <c r="AP41" i="7"/>
  <c r="AQ41" i="7"/>
  <c r="AO41" i="7"/>
  <c r="Y41" i="7"/>
  <c r="AM41" i="7"/>
  <c r="X41" i="7"/>
  <c r="AL41" i="7"/>
  <c r="L41" i="7"/>
  <c r="AI41" i="7"/>
  <c r="AD41" i="7"/>
  <c r="AC41" i="7"/>
  <c r="AB41" i="7"/>
  <c r="AA41" i="7"/>
  <c r="Z41" i="7"/>
  <c r="U41" i="7"/>
  <c r="T41" i="7"/>
  <c r="S41" i="7"/>
  <c r="R41" i="7"/>
  <c r="Q41" i="7"/>
  <c r="P41" i="7"/>
  <c r="O41" i="7"/>
  <c r="N41" i="7"/>
  <c r="M41" i="7"/>
  <c r="K41" i="7"/>
  <c r="J41" i="7"/>
  <c r="I41" i="7"/>
  <c r="H41" i="7"/>
  <c r="G41" i="7"/>
  <c r="F41" i="7"/>
  <c r="E41" i="7"/>
  <c r="D41" i="7"/>
  <c r="C41" i="7"/>
  <c r="B41" i="7"/>
  <c r="A41" i="7"/>
  <c r="AS40" i="7"/>
  <c r="V40" i="7"/>
  <c r="AJ40" i="7"/>
  <c r="W40" i="7"/>
  <c r="AK40" i="7"/>
  <c r="AN40" i="7"/>
  <c r="AP40" i="7"/>
  <c r="AQ40" i="7"/>
  <c r="AO40" i="7"/>
  <c r="Y40" i="7"/>
  <c r="AM40" i="7"/>
  <c r="X40" i="7"/>
  <c r="AL40" i="7"/>
  <c r="L40" i="7"/>
  <c r="AI40" i="7"/>
  <c r="AD40" i="7"/>
  <c r="AC40" i="7"/>
  <c r="AB40" i="7"/>
  <c r="AA40" i="7"/>
  <c r="Z40" i="7"/>
  <c r="U40" i="7"/>
  <c r="T40" i="7"/>
  <c r="S40" i="7"/>
  <c r="R40" i="7"/>
  <c r="Q40" i="7"/>
  <c r="P40" i="7"/>
  <c r="O40" i="7"/>
  <c r="N40" i="7"/>
  <c r="M40" i="7"/>
  <c r="K40" i="7"/>
  <c r="J40" i="7"/>
  <c r="I40" i="7"/>
  <c r="H40" i="7"/>
  <c r="G40" i="7"/>
  <c r="F40" i="7"/>
  <c r="E40" i="7"/>
  <c r="D40" i="7"/>
  <c r="C40" i="7"/>
  <c r="B40" i="7"/>
  <c r="A40" i="7"/>
  <c r="AS39" i="7"/>
  <c r="V39" i="7"/>
  <c r="AJ39" i="7"/>
  <c r="W39" i="7"/>
  <c r="AK39" i="7"/>
  <c r="AN39" i="7"/>
  <c r="AP39" i="7"/>
  <c r="AQ39" i="7"/>
  <c r="AO39" i="7"/>
  <c r="Y39" i="7"/>
  <c r="AM39" i="7"/>
  <c r="X39" i="7"/>
  <c r="AL39" i="7"/>
  <c r="L39" i="7"/>
  <c r="AI39" i="7"/>
  <c r="AD39" i="7"/>
  <c r="AC39" i="7"/>
  <c r="AB39" i="7"/>
  <c r="AA39" i="7"/>
  <c r="Z39" i="7"/>
  <c r="U39" i="7"/>
  <c r="T39" i="7"/>
  <c r="S39" i="7"/>
  <c r="R39" i="7"/>
  <c r="Q39" i="7"/>
  <c r="P39" i="7"/>
  <c r="O39" i="7"/>
  <c r="N39" i="7"/>
  <c r="M39" i="7"/>
  <c r="K39" i="7"/>
  <c r="J39" i="7"/>
  <c r="I39" i="7"/>
  <c r="H39" i="7"/>
  <c r="G39" i="7"/>
  <c r="F39" i="7"/>
  <c r="E39" i="7"/>
  <c r="D39" i="7"/>
  <c r="C39" i="7"/>
  <c r="B39" i="7"/>
  <c r="A39" i="7"/>
  <c r="AS38" i="7"/>
  <c r="V38" i="7"/>
  <c r="AJ38" i="7"/>
  <c r="W38" i="7"/>
  <c r="AK38" i="7"/>
  <c r="AN38" i="7"/>
  <c r="AP38" i="7"/>
  <c r="AQ38" i="7"/>
  <c r="AO38" i="7"/>
  <c r="Y38" i="7"/>
  <c r="AM38" i="7"/>
  <c r="X38" i="7"/>
  <c r="AL38" i="7"/>
  <c r="L38" i="7"/>
  <c r="AI38" i="7"/>
  <c r="AD38" i="7"/>
  <c r="AC38" i="7"/>
  <c r="AB38" i="7"/>
  <c r="AA38" i="7"/>
  <c r="Z38" i="7"/>
  <c r="U38" i="7"/>
  <c r="T38" i="7"/>
  <c r="S38" i="7"/>
  <c r="R38" i="7"/>
  <c r="Q38" i="7"/>
  <c r="P38" i="7"/>
  <c r="O38" i="7"/>
  <c r="N38" i="7"/>
  <c r="M38" i="7"/>
  <c r="K38" i="7"/>
  <c r="J38" i="7"/>
  <c r="I38" i="7"/>
  <c r="H38" i="7"/>
  <c r="G38" i="7"/>
  <c r="F38" i="7"/>
  <c r="E38" i="7"/>
  <c r="D38" i="7"/>
  <c r="C38" i="7"/>
  <c r="B38" i="7"/>
  <c r="A38" i="7"/>
  <c r="AS37" i="7"/>
  <c r="V37" i="7"/>
  <c r="AJ37" i="7"/>
  <c r="W37" i="7"/>
  <c r="AK37" i="7"/>
  <c r="AN37" i="7"/>
  <c r="AP37" i="7"/>
  <c r="AQ37" i="7"/>
  <c r="AO37" i="7"/>
  <c r="Y37" i="7"/>
  <c r="AM37" i="7"/>
  <c r="X37" i="7"/>
  <c r="AL37" i="7"/>
  <c r="L37" i="7"/>
  <c r="AI37" i="7"/>
  <c r="AD37" i="7"/>
  <c r="AC37" i="7"/>
  <c r="AB37" i="7"/>
  <c r="AA37" i="7"/>
  <c r="Z37" i="7"/>
  <c r="U37" i="7"/>
  <c r="T37" i="7"/>
  <c r="S37" i="7"/>
  <c r="R37" i="7"/>
  <c r="Q37" i="7"/>
  <c r="P37" i="7"/>
  <c r="O37" i="7"/>
  <c r="N37" i="7"/>
  <c r="M37" i="7"/>
  <c r="K37" i="7"/>
  <c r="J37" i="7"/>
  <c r="I37" i="7"/>
  <c r="H37" i="7"/>
  <c r="G37" i="7"/>
  <c r="F37" i="7"/>
  <c r="E37" i="7"/>
  <c r="D37" i="7"/>
  <c r="C37" i="7"/>
  <c r="B37" i="7"/>
  <c r="A37" i="7"/>
  <c r="AS36" i="7"/>
  <c r="V36" i="7"/>
  <c r="AJ36" i="7"/>
  <c r="W36" i="7"/>
  <c r="AK36" i="7"/>
  <c r="AN36" i="7"/>
  <c r="AP36" i="7"/>
  <c r="AQ36" i="7"/>
  <c r="AO36" i="7"/>
  <c r="Y36" i="7"/>
  <c r="AM36" i="7"/>
  <c r="X36" i="7"/>
  <c r="AL36" i="7"/>
  <c r="L36" i="7"/>
  <c r="AI36" i="7"/>
  <c r="AD36" i="7"/>
  <c r="AC36" i="7"/>
  <c r="AB36" i="7"/>
  <c r="AA36" i="7"/>
  <c r="Z36" i="7"/>
  <c r="U36" i="7"/>
  <c r="T36" i="7"/>
  <c r="S36" i="7"/>
  <c r="R36" i="7"/>
  <c r="Q36" i="7"/>
  <c r="P36" i="7"/>
  <c r="O36" i="7"/>
  <c r="N36" i="7"/>
  <c r="M36" i="7"/>
  <c r="K36" i="7"/>
  <c r="J36" i="7"/>
  <c r="I36" i="7"/>
  <c r="H36" i="7"/>
  <c r="G36" i="7"/>
  <c r="F36" i="7"/>
  <c r="E36" i="7"/>
  <c r="D36" i="7"/>
  <c r="C36" i="7"/>
  <c r="B36" i="7"/>
  <c r="A36" i="7"/>
  <c r="AI5" i="7"/>
  <c r="AS35" i="7"/>
  <c r="V35" i="7"/>
  <c r="AJ35" i="7"/>
  <c r="W35" i="7"/>
  <c r="AK35" i="7"/>
  <c r="AN35" i="7"/>
  <c r="AP35" i="7"/>
  <c r="AQ35" i="7"/>
  <c r="AO35" i="7"/>
  <c r="Y35" i="7"/>
  <c r="AM35" i="7"/>
  <c r="X35" i="7"/>
  <c r="AL35" i="7"/>
  <c r="L35" i="7"/>
  <c r="AI35" i="7"/>
  <c r="AD35" i="7"/>
  <c r="AC35" i="7"/>
  <c r="AB35" i="7"/>
  <c r="AA35" i="7"/>
  <c r="Z35" i="7"/>
  <c r="U35" i="7"/>
  <c r="T35" i="7"/>
  <c r="S35" i="7"/>
  <c r="R35" i="7"/>
  <c r="Q35" i="7"/>
  <c r="P35" i="7"/>
  <c r="O35" i="7"/>
  <c r="N35" i="7"/>
  <c r="M35" i="7"/>
  <c r="K35" i="7"/>
  <c r="J35" i="7"/>
  <c r="I35" i="7"/>
  <c r="H35" i="7"/>
  <c r="G35" i="7"/>
  <c r="F35" i="7"/>
  <c r="E35" i="7"/>
  <c r="D35" i="7"/>
  <c r="C35" i="7"/>
  <c r="B35" i="7"/>
  <c r="A35" i="7"/>
  <c r="AS34" i="7"/>
  <c r="V34" i="7"/>
  <c r="AJ34" i="7"/>
  <c r="W34" i="7"/>
  <c r="AK34" i="7"/>
  <c r="AN34" i="7"/>
  <c r="AP34" i="7"/>
  <c r="AQ34" i="7"/>
  <c r="AO34" i="7"/>
  <c r="Y34" i="7"/>
  <c r="AM34" i="7"/>
  <c r="X34" i="7"/>
  <c r="AL34" i="7"/>
  <c r="L34" i="7"/>
  <c r="AI34" i="7"/>
  <c r="AD34" i="7"/>
  <c r="AC34" i="7"/>
  <c r="AB34" i="7"/>
  <c r="AA34" i="7"/>
  <c r="Z34" i="7"/>
  <c r="U34" i="7"/>
  <c r="T34" i="7"/>
  <c r="S34" i="7"/>
  <c r="R34" i="7"/>
  <c r="Q34" i="7"/>
  <c r="P34" i="7"/>
  <c r="O34" i="7"/>
  <c r="N34" i="7"/>
  <c r="M34" i="7"/>
  <c r="K34" i="7"/>
  <c r="J34" i="7"/>
  <c r="I34" i="7"/>
  <c r="H34" i="7"/>
  <c r="G34" i="7"/>
  <c r="F34" i="7"/>
  <c r="E34" i="7"/>
  <c r="D34" i="7"/>
  <c r="C34" i="7"/>
  <c r="B34" i="7"/>
  <c r="A34" i="7"/>
  <c r="AS33" i="7"/>
  <c r="V33" i="7"/>
  <c r="AJ33" i="7"/>
  <c r="W33" i="7"/>
  <c r="AK33" i="7"/>
  <c r="AN33" i="7"/>
  <c r="AP33" i="7"/>
  <c r="AQ33" i="7"/>
  <c r="AO33" i="7"/>
  <c r="Y33" i="7"/>
  <c r="AM33" i="7"/>
  <c r="X33" i="7"/>
  <c r="AL33" i="7"/>
  <c r="L33" i="7"/>
  <c r="AI33" i="7"/>
  <c r="AD33" i="7"/>
  <c r="AC33" i="7"/>
  <c r="AB33" i="7"/>
  <c r="AA33" i="7"/>
  <c r="Z33" i="7"/>
  <c r="U33" i="7"/>
  <c r="T33" i="7"/>
  <c r="S33" i="7"/>
  <c r="R33" i="7"/>
  <c r="Q33" i="7"/>
  <c r="P33" i="7"/>
  <c r="O33" i="7"/>
  <c r="N33" i="7"/>
  <c r="M33" i="7"/>
  <c r="K33" i="7"/>
  <c r="J33" i="7"/>
  <c r="I33" i="7"/>
  <c r="H33" i="7"/>
  <c r="G33" i="7"/>
  <c r="F33" i="7"/>
  <c r="E33" i="7"/>
  <c r="D33" i="7"/>
  <c r="C33" i="7"/>
  <c r="B33" i="7"/>
  <c r="A33" i="7"/>
  <c r="AS32" i="7"/>
  <c r="V32" i="7"/>
  <c r="AJ32" i="7"/>
  <c r="W32" i="7"/>
  <c r="AK32" i="7"/>
  <c r="AN32" i="7"/>
  <c r="AP32" i="7"/>
  <c r="AQ32" i="7"/>
  <c r="AO32" i="7"/>
  <c r="Y32" i="7"/>
  <c r="AM32" i="7"/>
  <c r="X32" i="7"/>
  <c r="AL32" i="7"/>
  <c r="L32" i="7"/>
  <c r="AI32" i="7"/>
  <c r="AD32" i="7"/>
  <c r="AC32" i="7"/>
  <c r="AB32" i="7"/>
  <c r="AA32" i="7"/>
  <c r="Z32" i="7"/>
  <c r="U32" i="7"/>
  <c r="T32" i="7"/>
  <c r="S32" i="7"/>
  <c r="R32" i="7"/>
  <c r="Q32" i="7"/>
  <c r="P32" i="7"/>
  <c r="O32" i="7"/>
  <c r="N32" i="7"/>
  <c r="M32" i="7"/>
  <c r="K32" i="7"/>
  <c r="J32" i="7"/>
  <c r="I32" i="7"/>
  <c r="H32" i="7"/>
  <c r="G32" i="7"/>
  <c r="F32" i="7"/>
  <c r="E32" i="7"/>
  <c r="D32" i="7"/>
  <c r="C32" i="7"/>
  <c r="B32" i="7"/>
  <c r="A32" i="7"/>
  <c r="AS31" i="7"/>
  <c r="V31" i="7"/>
  <c r="AJ31" i="7"/>
  <c r="W31" i="7"/>
  <c r="AK31" i="7"/>
  <c r="AN31" i="7"/>
  <c r="AP31" i="7"/>
  <c r="AQ31" i="7"/>
  <c r="AO31" i="7"/>
  <c r="Y31" i="7"/>
  <c r="AM31" i="7"/>
  <c r="X31" i="7"/>
  <c r="AL31" i="7"/>
  <c r="L31" i="7"/>
  <c r="AI31" i="7"/>
  <c r="AD31" i="7"/>
  <c r="AC31" i="7"/>
  <c r="AB31" i="7"/>
  <c r="AA31" i="7"/>
  <c r="Z31" i="7"/>
  <c r="U31" i="7"/>
  <c r="T31" i="7"/>
  <c r="S31" i="7"/>
  <c r="R31" i="7"/>
  <c r="Q31" i="7"/>
  <c r="P31" i="7"/>
  <c r="O31" i="7"/>
  <c r="N31" i="7"/>
  <c r="M31" i="7"/>
  <c r="K31" i="7"/>
  <c r="J31" i="7"/>
  <c r="I31" i="7"/>
  <c r="H31" i="7"/>
  <c r="G31" i="7"/>
  <c r="F31" i="7"/>
  <c r="E31" i="7"/>
  <c r="D31" i="7"/>
  <c r="C31" i="7"/>
  <c r="B31" i="7"/>
  <c r="A31" i="7"/>
  <c r="AS30" i="7"/>
  <c r="V30" i="7"/>
  <c r="AJ30" i="7"/>
  <c r="W30" i="7"/>
  <c r="AK30" i="7"/>
  <c r="AN30" i="7"/>
  <c r="AP30" i="7"/>
  <c r="AQ30" i="7"/>
  <c r="AO30" i="7"/>
  <c r="Y30" i="7"/>
  <c r="AM30" i="7"/>
  <c r="X30" i="7"/>
  <c r="AL30" i="7"/>
  <c r="L30" i="7"/>
  <c r="AI30" i="7"/>
  <c r="AD30" i="7"/>
  <c r="AC30" i="7"/>
  <c r="AB30" i="7"/>
  <c r="AA30" i="7"/>
  <c r="Z30" i="7"/>
  <c r="U30" i="7"/>
  <c r="T30" i="7"/>
  <c r="S30" i="7"/>
  <c r="R30" i="7"/>
  <c r="Q30" i="7"/>
  <c r="P30" i="7"/>
  <c r="O30" i="7"/>
  <c r="N30" i="7"/>
  <c r="M30" i="7"/>
  <c r="K30" i="7"/>
  <c r="J30" i="7"/>
  <c r="I30" i="7"/>
  <c r="H30" i="7"/>
  <c r="G30" i="7"/>
  <c r="F30" i="7"/>
  <c r="E30" i="7"/>
  <c r="D30" i="7"/>
  <c r="C30" i="7"/>
  <c r="B30" i="7"/>
  <c r="A30" i="7"/>
  <c r="AS29" i="7"/>
  <c r="V29" i="7"/>
  <c r="AJ29" i="7"/>
  <c r="W29" i="7"/>
  <c r="AK29" i="7"/>
  <c r="AN29" i="7"/>
  <c r="AP29" i="7"/>
  <c r="AQ29" i="7"/>
  <c r="AO29" i="7"/>
  <c r="Y29" i="7"/>
  <c r="AM29" i="7"/>
  <c r="X29" i="7"/>
  <c r="AL29" i="7"/>
  <c r="L29" i="7"/>
  <c r="AI29" i="7"/>
  <c r="AD29" i="7"/>
  <c r="AC29" i="7"/>
  <c r="AB29" i="7"/>
  <c r="AA29" i="7"/>
  <c r="Z29" i="7"/>
  <c r="U29" i="7"/>
  <c r="T29" i="7"/>
  <c r="S29" i="7"/>
  <c r="R29" i="7"/>
  <c r="Q29" i="7"/>
  <c r="P29" i="7"/>
  <c r="O29" i="7"/>
  <c r="N29" i="7"/>
  <c r="M29" i="7"/>
  <c r="K29" i="7"/>
  <c r="J29" i="7"/>
  <c r="I29" i="7"/>
  <c r="H29" i="7"/>
  <c r="G29" i="7"/>
  <c r="F29" i="7"/>
  <c r="E29" i="7"/>
  <c r="D29" i="7"/>
  <c r="C29" i="7"/>
  <c r="B29" i="7"/>
  <c r="A29" i="7"/>
  <c r="AS28" i="7"/>
  <c r="V28" i="7"/>
  <c r="AJ28" i="7"/>
  <c r="W28" i="7"/>
  <c r="AK28" i="7"/>
  <c r="AN28" i="7"/>
  <c r="AP28" i="7"/>
  <c r="AQ28" i="7"/>
  <c r="AO28" i="7"/>
  <c r="Y28" i="7"/>
  <c r="AM28" i="7"/>
  <c r="X28" i="7"/>
  <c r="AL28" i="7"/>
  <c r="L28" i="7"/>
  <c r="AI28" i="7"/>
  <c r="AD28" i="7"/>
  <c r="AC28" i="7"/>
  <c r="AB28" i="7"/>
  <c r="AA28" i="7"/>
  <c r="Z28" i="7"/>
  <c r="U28" i="7"/>
  <c r="T28" i="7"/>
  <c r="S28" i="7"/>
  <c r="R28" i="7"/>
  <c r="Q28" i="7"/>
  <c r="P28" i="7"/>
  <c r="O28" i="7"/>
  <c r="N28" i="7"/>
  <c r="M28" i="7"/>
  <c r="K28" i="7"/>
  <c r="J28" i="7"/>
  <c r="I28" i="7"/>
  <c r="H28" i="7"/>
  <c r="G28" i="7"/>
  <c r="F28" i="7"/>
  <c r="E28" i="7"/>
  <c r="D28" i="7"/>
  <c r="C28" i="7"/>
  <c r="B28" i="7"/>
  <c r="A28" i="7"/>
  <c r="AS27" i="7"/>
  <c r="V27" i="7"/>
  <c r="AJ27" i="7"/>
  <c r="W27" i="7"/>
  <c r="AK27" i="7"/>
  <c r="AN27" i="7"/>
  <c r="AP27" i="7"/>
  <c r="AQ27" i="7"/>
  <c r="AO27" i="7"/>
  <c r="Y27" i="7"/>
  <c r="AM27" i="7"/>
  <c r="X27" i="7"/>
  <c r="AL27" i="7"/>
  <c r="L27" i="7"/>
  <c r="AI27" i="7"/>
  <c r="AD27" i="7"/>
  <c r="AC27" i="7"/>
  <c r="AB27" i="7"/>
  <c r="AA27" i="7"/>
  <c r="Z27" i="7"/>
  <c r="U27" i="7"/>
  <c r="T27" i="7"/>
  <c r="S27" i="7"/>
  <c r="R27" i="7"/>
  <c r="Q27" i="7"/>
  <c r="P27" i="7"/>
  <c r="O27" i="7"/>
  <c r="N27" i="7"/>
  <c r="M27" i="7"/>
  <c r="K27" i="7"/>
  <c r="J27" i="7"/>
  <c r="I27" i="7"/>
  <c r="H27" i="7"/>
  <c r="G27" i="7"/>
  <c r="F27" i="7"/>
  <c r="E27" i="7"/>
  <c r="D27" i="7"/>
  <c r="C27" i="7"/>
  <c r="B27" i="7"/>
  <c r="A27" i="7"/>
  <c r="AS26" i="7"/>
  <c r="V26" i="7"/>
  <c r="AJ26" i="7"/>
  <c r="W26" i="7"/>
  <c r="AK26" i="7"/>
  <c r="AN26" i="7"/>
  <c r="AP26" i="7"/>
  <c r="AQ26" i="7"/>
  <c r="AO26" i="7"/>
  <c r="Y26" i="7"/>
  <c r="AM26" i="7"/>
  <c r="X26" i="7"/>
  <c r="AL26" i="7"/>
  <c r="L26" i="7"/>
  <c r="AI26" i="7"/>
  <c r="AD26" i="7"/>
  <c r="AC26" i="7"/>
  <c r="AB26" i="7"/>
  <c r="AA26" i="7"/>
  <c r="Z26" i="7"/>
  <c r="U26" i="7"/>
  <c r="T26" i="7"/>
  <c r="S26" i="7"/>
  <c r="R26" i="7"/>
  <c r="Q26" i="7"/>
  <c r="P26" i="7"/>
  <c r="O26" i="7"/>
  <c r="N26" i="7"/>
  <c r="M26" i="7"/>
  <c r="K26" i="7"/>
  <c r="J26" i="7"/>
  <c r="I26" i="7"/>
  <c r="H26" i="7"/>
  <c r="G26" i="7"/>
  <c r="F26" i="7"/>
  <c r="E26" i="7"/>
  <c r="D26" i="7"/>
  <c r="C26" i="7"/>
  <c r="B26" i="7"/>
  <c r="A26" i="7"/>
  <c r="AS25" i="7"/>
  <c r="AJ25" i="7"/>
  <c r="AK25" i="7"/>
  <c r="AN25" i="7"/>
  <c r="AP25" i="7"/>
  <c r="AQ25" i="7"/>
  <c r="AO25" i="7"/>
  <c r="AM25" i="7"/>
  <c r="AL25" i="7"/>
  <c r="AI25" i="7"/>
  <c r="AS24" i="7"/>
  <c r="V24" i="7"/>
  <c r="AJ24" i="7"/>
  <c r="W24" i="7"/>
  <c r="AK24" i="7"/>
  <c r="AN24" i="7"/>
  <c r="AP24" i="7"/>
  <c r="AQ24" i="7"/>
  <c r="AO24" i="7"/>
  <c r="Y24" i="7"/>
  <c r="AM24" i="7"/>
  <c r="X24" i="7"/>
  <c r="AL24" i="7"/>
  <c r="L24" i="7"/>
  <c r="AI24" i="7"/>
  <c r="AD24" i="7"/>
  <c r="AC24" i="7"/>
  <c r="AB24" i="7"/>
  <c r="AA24" i="7"/>
  <c r="Z24" i="7"/>
  <c r="U24" i="7"/>
  <c r="T24" i="7"/>
  <c r="S24" i="7"/>
  <c r="R24" i="7"/>
  <c r="Q24" i="7"/>
  <c r="P24" i="7"/>
  <c r="O24" i="7"/>
  <c r="N24" i="7"/>
  <c r="M24" i="7"/>
  <c r="K24" i="7"/>
  <c r="J24" i="7"/>
  <c r="I24" i="7"/>
  <c r="H24" i="7"/>
  <c r="G24" i="7"/>
  <c r="F24" i="7"/>
  <c r="E24" i="7"/>
  <c r="D24" i="7"/>
  <c r="C24" i="7"/>
  <c r="B24" i="7"/>
  <c r="A24" i="7"/>
  <c r="AS23" i="7"/>
  <c r="V23" i="7"/>
  <c r="AJ23" i="7"/>
  <c r="W23" i="7"/>
  <c r="AK23" i="7"/>
  <c r="AN23" i="7"/>
  <c r="AP23" i="7"/>
  <c r="AQ23" i="7"/>
  <c r="AO23" i="7"/>
  <c r="Y23" i="7"/>
  <c r="AM23" i="7"/>
  <c r="X23" i="7"/>
  <c r="AL23" i="7"/>
  <c r="L23" i="7"/>
  <c r="AI23" i="7"/>
  <c r="AD23" i="7"/>
  <c r="AC23" i="7"/>
  <c r="AB23" i="7"/>
  <c r="AA23" i="7"/>
  <c r="Z23" i="7"/>
  <c r="U23" i="7"/>
  <c r="T23" i="7"/>
  <c r="S23" i="7"/>
  <c r="R23" i="7"/>
  <c r="Q23" i="7"/>
  <c r="P23" i="7"/>
  <c r="O23" i="7"/>
  <c r="N23" i="7"/>
  <c r="M23" i="7"/>
  <c r="K23" i="7"/>
  <c r="J23" i="7"/>
  <c r="I23" i="7"/>
  <c r="H23" i="7"/>
  <c r="G23" i="7"/>
  <c r="F23" i="7"/>
  <c r="E23" i="7"/>
  <c r="D23" i="7"/>
  <c r="C23" i="7"/>
  <c r="B23" i="7"/>
  <c r="A23" i="7"/>
  <c r="AS22" i="7"/>
  <c r="V22" i="7"/>
  <c r="AJ22" i="7"/>
  <c r="W22" i="7"/>
  <c r="AK22" i="7"/>
  <c r="AN22" i="7"/>
  <c r="AP22" i="7"/>
  <c r="AQ22" i="7"/>
  <c r="AO22" i="7"/>
  <c r="Y22" i="7"/>
  <c r="AM22" i="7"/>
  <c r="X22" i="7"/>
  <c r="AL22" i="7"/>
  <c r="L22" i="7"/>
  <c r="AI22" i="7"/>
  <c r="AD22" i="7"/>
  <c r="AC22" i="7"/>
  <c r="AB22" i="7"/>
  <c r="AA22" i="7"/>
  <c r="Z22" i="7"/>
  <c r="U22" i="7"/>
  <c r="T22" i="7"/>
  <c r="S22" i="7"/>
  <c r="R22" i="7"/>
  <c r="Q22" i="7"/>
  <c r="P22" i="7"/>
  <c r="O22" i="7"/>
  <c r="N22" i="7"/>
  <c r="M22" i="7"/>
  <c r="K22" i="7"/>
  <c r="J22" i="7"/>
  <c r="I22" i="7"/>
  <c r="H22" i="7"/>
  <c r="G22" i="7"/>
  <c r="F22" i="7"/>
  <c r="E22" i="7"/>
  <c r="D22" i="7"/>
  <c r="C22" i="7"/>
  <c r="B22" i="7"/>
  <c r="A22" i="7"/>
  <c r="AS21" i="7"/>
  <c r="V21" i="7"/>
  <c r="AJ21" i="7"/>
  <c r="W21" i="7"/>
  <c r="AK21" i="7"/>
  <c r="AN21" i="7"/>
  <c r="AP21" i="7"/>
  <c r="AQ21" i="7"/>
  <c r="AO21" i="7"/>
  <c r="Y21" i="7"/>
  <c r="AM21" i="7"/>
  <c r="X21" i="7"/>
  <c r="AL21" i="7"/>
  <c r="L21" i="7"/>
  <c r="AI21" i="7"/>
  <c r="AD21" i="7"/>
  <c r="AC21" i="7"/>
  <c r="AB21" i="7"/>
  <c r="AA21" i="7"/>
  <c r="Z21" i="7"/>
  <c r="U21" i="7"/>
  <c r="T21" i="7"/>
  <c r="S21" i="7"/>
  <c r="R21" i="7"/>
  <c r="Q21" i="7"/>
  <c r="P21" i="7"/>
  <c r="O21" i="7"/>
  <c r="N21" i="7"/>
  <c r="M21" i="7"/>
  <c r="K21" i="7"/>
  <c r="J21" i="7"/>
  <c r="I21" i="7"/>
  <c r="H21" i="7"/>
  <c r="G21" i="7"/>
  <c r="F21" i="7"/>
  <c r="E21" i="7"/>
  <c r="D21" i="7"/>
  <c r="C21" i="7"/>
  <c r="B21" i="7"/>
  <c r="A21" i="7"/>
  <c r="AS20" i="7"/>
  <c r="V20" i="7"/>
  <c r="AJ20" i="7"/>
  <c r="W20" i="7"/>
  <c r="AK20" i="7"/>
  <c r="AN20" i="7"/>
  <c r="AP20" i="7"/>
  <c r="AQ20" i="7"/>
  <c r="AO20" i="7"/>
  <c r="Y20" i="7"/>
  <c r="AM20" i="7"/>
  <c r="X20" i="7"/>
  <c r="AL20" i="7"/>
  <c r="L20" i="7"/>
  <c r="AI20" i="7"/>
  <c r="AD20" i="7"/>
  <c r="AC20" i="7"/>
  <c r="AB20" i="7"/>
  <c r="AA20" i="7"/>
  <c r="Z20" i="7"/>
  <c r="U20" i="7"/>
  <c r="T20" i="7"/>
  <c r="S20" i="7"/>
  <c r="R20" i="7"/>
  <c r="Q20" i="7"/>
  <c r="P20" i="7"/>
  <c r="O20" i="7"/>
  <c r="N20" i="7"/>
  <c r="M20" i="7"/>
  <c r="K20" i="7"/>
  <c r="J20" i="7"/>
  <c r="I20" i="7"/>
  <c r="H20" i="7"/>
  <c r="G20" i="7"/>
  <c r="F20" i="7"/>
  <c r="E20" i="7"/>
  <c r="D20" i="7"/>
  <c r="C20" i="7"/>
  <c r="B20" i="7"/>
  <c r="A20" i="7"/>
  <c r="AS19" i="7"/>
  <c r="V19" i="7"/>
  <c r="AJ19" i="7"/>
  <c r="W19" i="7"/>
  <c r="AK19" i="7"/>
  <c r="AN19" i="7"/>
  <c r="AP19" i="7"/>
  <c r="AQ19" i="7"/>
  <c r="AO19" i="7"/>
  <c r="Y19" i="7"/>
  <c r="AM19" i="7"/>
  <c r="X19" i="7"/>
  <c r="AL19" i="7"/>
  <c r="L19" i="7"/>
  <c r="AI19" i="7"/>
  <c r="AD19" i="7"/>
  <c r="AC19" i="7"/>
  <c r="AB19" i="7"/>
  <c r="AA19" i="7"/>
  <c r="Z19" i="7"/>
  <c r="U19" i="7"/>
  <c r="T19" i="7"/>
  <c r="S19" i="7"/>
  <c r="R19" i="7"/>
  <c r="Q19" i="7"/>
  <c r="P19" i="7"/>
  <c r="O19" i="7"/>
  <c r="N19" i="7"/>
  <c r="M19" i="7"/>
  <c r="K19" i="7"/>
  <c r="J19" i="7"/>
  <c r="I19" i="7"/>
  <c r="H19" i="7"/>
  <c r="G19" i="7"/>
  <c r="F19" i="7"/>
  <c r="E19" i="7"/>
  <c r="D19" i="7"/>
  <c r="C19" i="7"/>
  <c r="B19" i="7"/>
  <c r="A19" i="7"/>
  <c r="AS18" i="7"/>
  <c r="V18" i="7"/>
  <c r="AJ18" i="7"/>
  <c r="W18" i="7"/>
  <c r="AK18" i="7"/>
  <c r="AN18" i="7"/>
  <c r="AP18" i="7"/>
  <c r="AQ18" i="7"/>
  <c r="AO18" i="7"/>
  <c r="Y18" i="7"/>
  <c r="AM18" i="7"/>
  <c r="X18" i="7"/>
  <c r="AL18" i="7"/>
  <c r="L18" i="7"/>
  <c r="AI18" i="7"/>
  <c r="AD18" i="7"/>
  <c r="AC18" i="7"/>
  <c r="AB18" i="7"/>
  <c r="AA18" i="7"/>
  <c r="Z18" i="7"/>
  <c r="U18" i="7"/>
  <c r="T18" i="7"/>
  <c r="S18" i="7"/>
  <c r="R18" i="7"/>
  <c r="Q18" i="7"/>
  <c r="P18" i="7"/>
  <c r="O18" i="7"/>
  <c r="N18" i="7"/>
  <c r="M18" i="7"/>
  <c r="K18" i="7"/>
  <c r="J18" i="7"/>
  <c r="I18" i="7"/>
  <c r="H18" i="7"/>
  <c r="G18" i="7"/>
  <c r="F18" i="7"/>
  <c r="E18" i="7"/>
  <c r="D18" i="7"/>
  <c r="C18" i="7"/>
  <c r="B18" i="7"/>
  <c r="A18" i="7"/>
  <c r="AS17" i="7"/>
  <c r="V17" i="7"/>
  <c r="AJ17" i="7"/>
  <c r="W17" i="7"/>
  <c r="AK17" i="7"/>
  <c r="AN17" i="7"/>
  <c r="AP17" i="7"/>
  <c r="AQ17" i="7"/>
  <c r="AO17" i="7"/>
  <c r="Y17" i="7"/>
  <c r="AM17" i="7"/>
  <c r="X17" i="7"/>
  <c r="AL17" i="7"/>
  <c r="L17" i="7"/>
  <c r="AI17" i="7"/>
  <c r="AD17" i="7"/>
  <c r="AC17" i="7"/>
  <c r="AB17" i="7"/>
  <c r="AA17" i="7"/>
  <c r="Z17" i="7"/>
  <c r="U17" i="7"/>
  <c r="T17" i="7"/>
  <c r="S17" i="7"/>
  <c r="R17" i="7"/>
  <c r="Q17" i="7"/>
  <c r="P17" i="7"/>
  <c r="O17" i="7"/>
  <c r="N17" i="7"/>
  <c r="M17" i="7"/>
  <c r="K17" i="7"/>
  <c r="J17" i="7"/>
  <c r="I17" i="7"/>
  <c r="H17" i="7"/>
  <c r="G17" i="7"/>
  <c r="F17" i="7"/>
  <c r="E17" i="7"/>
  <c r="D17" i="7"/>
  <c r="C17" i="7"/>
  <c r="B17" i="7"/>
  <c r="A17" i="7"/>
  <c r="AS16" i="7"/>
  <c r="V16" i="7"/>
  <c r="AJ16" i="7"/>
  <c r="W16" i="7"/>
  <c r="AK16" i="7"/>
  <c r="AN16" i="7"/>
  <c r="AP16" i="7"/>
  <c r="AQ16" i="7"/>
  <c r="AO16" i="7"/>
  <c r="Y16" i="7"/>
  <c r="AM16" i="7"/>
  <c r="X16" i="7"/>
  <c r="AL16" i="7"/>
  <c r="L16" i="7"/>
  <c r="AI16" i="7"/>
  <c r="AD16" i="7"/>
  <c r="AC16" i="7"/>
  <c r="AB16" i="7"/>
  <c r="AA16" i="7"/>
  <c r="Z16" i="7"/>
  <c r="U16" i="7"/>
  <c r="T16" i="7"/>
  <c r="S16" i="7"/>
  <c r="R16" i="7"/>
  <c r="Q16" i="7"/>
  <c r="P16" i="7"/>
  <c r="O16" i="7"/>
  <c r="N16" i="7"/>
  <c r="M16" i="7"/>
  <c r="K16" i="7"/>
  <c r="J16" i="7"/>
  <c r="I16" i="7"/>
  <c r="H16" i="7"/>
  <c r="G16" i="7"/>
  <c r="F16" i="7"/>
  <c r="E16" i="7"/>
  <c r="D16" i="7"/>
  <c r="C16" i="7"/>
  <c r="B16" i="7"/>
  <c r="A16" i="7"/>
  <c r="AS15" i="7"/>
  <c r="V15" i="7"/>
  <c r="AJ15" i="7"/>
  <c r="W15" i="7"/>
  <c r="AK15" i="7"/>
  <c r="AN15" i="7"/>
  <c r="AP15" i="7"/>
  <c r="AQ15" i="7"/>
  <c r="AO15" i="7"/>
  <c r="Y15" i="7"/>
  <c r="AM15" i="7"/>
  <c r="X15" i="7"/>
  <c r="AL15" i="7"/>
  <c r="L15" i="7"/>
  <c r="AI15" i="7"/>
  <c r="AD15" i="7"/>
  <c r="AC15" i="7"/>
  <c r="AB15" i="7"/>
  <c r="AA15" i="7"/>
  <c r="Z15" i="7"/>
  <c r="U15" i="7"/>
  <c r="T15" i="7"/>
  <c r="S15" i="7"/>
  <c r="R15" i="7"/>
  <c r="Q15" i="7"/>
  <c r="P15" i="7"/>
  <c r="O15" i="7"/>
  <c r="N15" i="7"/>
  <c r="M15" i="7"/>
  <c r="K15" i="7"/>
  <c r="J15" i="7"/>
  <c r="I15" i="7"/>
  <c r="H15" i="7"/>
  <c r="G15" i="7"/>
  <c r="F15" i="7"/>
  <c r="E15" i="7"/>
  <c r="D15" i="7"/>
  <c r="C15" i="7"/>
  <c r="B15" i="7"/>
  <c r="A15" i="7"/>
  <c r="AS14" i="7"/>
  <c r="V14" i="7"/>
  <c r="AJ14" i="7"/>
  <c r="W14" i="7"/>
  <c r="AK14" i="7"/>
  <c r="AN14" i="7"/>
  <c r="AP14" i="7"/>
  <c r="AQ14" i="7"/>
  <c r="AO14" i="7"/>
  <c r="Y14" i="7"/>
  <c r="AM14" i="7"/>
  <c r="X14" i="7"/>
  <c r="AL14" i="7"/>
  <c r="L14" i="7"/>
  <c r="AI14" i="7"/>
  <c r="AD14" i="7"/>
  <c r="AC14" i="7"/>
  <c r="AB14" i="7"/>
  <c r="AA14" i="7"/>
  <c r="Z14" i="7"/>
  <c r="U14" i="7"/>
  <c r="T14" i="7"/>
  <c r="S14" i="7"/>
  <c r="R14" i="7"/>
  <c r="Q14" i="7"/>
  <c r="P14" i="7"/>
  <c r="O14" i="7"/>
  <c r="N14" i="7"/>
  <c r="M14" i="7"/>
  <c r="K14" i="7"/>
  <c r="J14" i="7"/>
  <c r="I14" i="7"/>
  <c r="H14" i="7"/>
  <c r="G14" i="7"/>
  <c r="F14" i="7"/>
  <c r="E14" i="7"/>
  <c r="D14" i="7"/>
  <c r="C14" i="7"/>
  <c r="B14" i="7"/>
  <c r="A14" i="7"/>
  <c r="AS13" i="7"/>
  <c r="V13" i="7"/>
  <c r="AJ13" i="7"/>
  <c r="W13" i="7"/>
  <c r="AK13" i="7"/>
  <c r="AN13" i="7"/>
  <c r="AP13" i="7"/>
  <c r="AQ13" i="7"/>
  <c r="AO13" i="7"/>
  <c r="Y13" i="7"/>
  <c r="AM13" i="7"/>
  <c r="X13" i="7"/>
  <c r="AL13" i="7"/>
  <c r="L13" i="7"/>
  <c r="AI13" i="7"/>
  <c r="AD13" i="7"/>
  <c r="AC13" i="7"/>
  <c r="AB13" i="7"/>
  <c r="AA13" i="7"/>
  <c r="Z13" i="7"/>
  <c r="U13" i="7"/>
  <c r="T13" i="7"/>
  <c r="S13" i="7"/>
  <c r="R13" i="7"/>
  <c r="Q13" i="7"/>
  <c r="P13" i="7"/>
  <c r="O13" i="7"/>
  <c r="N13" i="7"/>
  <c r="M13" i="7"/>
  <c r="K13" i="7"/>
  <c r="J13" i="7"/>
  <c r="I13" i="7"/>
  <c r="H13" i="7"/>
  <c r="G13" i="7"/>
  <c r="F13" i="7"/>
  <c r="E13" i="7"/>
  <c r="D13" i="7"/>
  <c r="C13" i="7"/>
  <c r="B13" i="7"/>
  <c r="A13" i="7"/>
  <c r="AS12" i="7"/>
  <c r="V12" i="7"/>
  <c r="AJ12" i="7"/>
  <c r="W12" i="7"/>
  <c r="AK12" i="7"/>
  <c r="AN12" i="7"/>
  <c r="AP12" i="7"/>
  <c r="AQ12" i="7"/>
  <c r="AO12" i="7"/>
  <c r="Y12" i="7"/>
  <c r="AM12" i="7"/>
  <c r="X12" i="7"/>
  <c r="AL12" i="7"/>
  <c r="L12" i="7"/>
  <c r="AI12" i="7"/>
  <c r="AD12" i="7"/>
  <c r="AC12" i="7"/>
  <c r="AB12" i="7"/>
  <c r="AA12" i="7"/>
  <c r="Z12" i="7"/>
  <c r="U12" i="7"/>
  <c r="T12" i="7"/>
  <c r="S12" i="7"/>
  <c r="R12" i="7"/>
  <c r="Q12" i="7"/>
  <c r="P12" i="7"/>
  <c r="O12" i="7"/>
  <c r="N12" i="7"/>
  <c r="M12" i="7"/>
  <c r="K12" i="7"/>
  <c r="J12" i="7"/>
  <c r="I12" i="7"/>
  <c r="H12" i="7"/>
  <c r="G12" i="7"/>
  <c r="F12" i="7"/>
  <c r="E12" i="7"/>
  <c r="D12" i="7"/>
  <c r="C12" i="7"/>
  <c r="B12" i="7"/>
  <c r="A12" i="7"/>
  <c r="AS11" i="7"/>
  <c r="V11" i="7"/>
  <c r="AJ11" i="7"/>
  <c r="W11" i="7"/>
  <c r="AK11" i="7"/>
  <c r="AN11" i="7"/>
  <c r="AP11" i="7"/>
  <c r="AQ11" i="7"/>
  <c r="AO11" i="7"/>
  <c r="Y11" i="7"/>
  <c r="AM11" i="7"/>
  <c r="X11" i="7"/>
  <c r="AL11" i="7"/>
  <c r="L11" i="7"/>
  <c r="AI11" i="7"/>
  <c r="AD11" i="7"/>
  <c r="AC11" i="7"/>
  <c r="AB11" i="7"/>
  <c r="AA11" i="7"/>
  <c r="Z11" i="7"/>
  <c r="U11" i="7"/>
  <c r="T11" i="7"/>
  <c r="S11" i="7"/>
  <c r="R11" i="7"/>
  <c r="Q11" i="7"/>
  <c r="P11" i="7"/>
  <c r="O11" i="7"/>
  <c r="N11" i="7"/>
  <c r="M11" i="7"/>
  <c r="K11" i="7"/>
  <c r="J11" i="7"/>
  <c r="I11" i="7"/>
  <c r="H11" i="7"/>
  <c r="G11" i="7"/>
  <c r="F11" i="7"/>
  <c r="E11" i="7"/>
  <c r="D11" i="7"/>
  <c r="C11" i="7"/>
  <c r="B11" i="7"/>
  <c r="A11" i="7"/>
  <c r="AS10" i="7"/>
  <c r="V10" i="7"/>
  <c r="AJ10" i="7"/>
  <c r="W10" i="7"/>
  <c r="AK10" i="7"/>
  <c r="AN10" i="7"/>
  <c r="AP10" i="7"/>
  <c r="AQ10" i="7"/>
  <c r="AO10" i="7"/>
  <c r="Y10" i="7"/>
  <c r="AM10" i="7"/>
  <c r="X10" i="7"/>
  <c r="AL10" i="7"/>
  <c r="L10" i="7"/>
  <c r="AI10" i="7"/>
  <c r="AD10" i="7"/>
  <c r="AC10" i="7"/>
  <c r="AB10" i="7"/>
  <c r="AA10" i="7"/>
  <c r="Z10" i="7"/>
  <c r="U10" i="7"/>
  <c r="T10" i="7"/>
  <c r="S10" i="7"/>
  <c r="R10" i="7"/>
  <c r="Q10" i="7"/>
  <c r="P10" i="7"/>
  <c r="O10" i="7"/>
  <c r="N10" i="7"/>
  <c r="M10" i="7"/>
  <c r="K10" i="7"/>
  <c r="J10" i="7"/>
  <c r="I10" i="7"/>
  <c r="H10" i="7"/>
  <c r="G10" i="7"/>
  <c r="F10" i="7"/>
  <c r="E10" i="7"/>
  <c r="D10" i="7"/>
  <c r="C10" i="7"/>
  <c r="B10" i="7"/>
  <c r="A10" i="7"/>
  <c r="AS9" i="7"/>
  <c r="V9" i="7"/>
  <c r="AJ9" i="7"/>
  <c r="W9" i="7"/>
  <c r="AK9" i="7"/>
  <c r="AN9" i="7"/>
  <c r="AP9" i="7"/>
  <c r="AQ9" i="7"/>
  <c r="AO9" i="7"/>
  <c r="Y9" i="7"/>
  <c r="AM9" i="7"/>
  <c r="X9" i="7"/>
  <c r="AL9" i="7"/>
  <c r="L9" i="7"/>
  <c r="AI9" i="7"/>
  <c r="AD9" i="7"/>
  <c r="AC9" i="7"/>
  <c r="AB9" i="7"/>
  <c r="AA9" i="7"/>
  <c r="Z9" i="7"/>
  <c r="U9" i="7"/>
  <c r="T9" i="7"/>
  <c r="S9" i="7"/>
  <c r="R9" i="7"/>
  <c r="Q9" i="7"/>
  <c r="P9" i="7"/>
  <c r="O9" i="7"/>
  <c r="N9" i="7"/>
  <c r="M9" i="7"/>
  <c r="K9" i="7"/>
  <c r="J9" i="7"/>
  <c r="I9" i="7"/>
  <c r="H9" i="7"/>
  <c r="G9" i="7"/>
  <c r="F9" i="7"/>
  <c r="E9" i="7"/>
  <c r="D9" i="7"/>
  <c r="C9" i="7"/>
  <c r="B9" i="7"/>
  <c r="A9" i="7"/>
  <c r="V8" i="7"/>
  <c r="AJ8" i="7"/>
  <c r="W8" i="7"/>
  <c r="AK8" i="7"/>
  <c r="AQ8" i="7"/>
  <c r="AO8" i="7"/>
  <c r="Y8" i="7"/>
  <c r="AM8" i="7"/>
  <c r="X8" i="7"/>
  <c r="AL8" i="7"/>
  <c r="L8" i="7"/>
  <c r="AI8" i="7"/>
  <c r="AD8" i="7"/>
  <c r="AC8" i="7"/>
  <c r="AB8" i="7"/>
  <c r="AA8" i="7"/>
  <c r="Z8" i="7"/>
  <c r="U8" i="7"/>
  <c r="T8" i="7"/>
  <c r="S8" i="7"/>
  <c r="R8" i="7"/>
  <c r="Q8" i="7"/>
  <c r="P8" i="7"/>
  <c r="O8" i="7"/>
  <c r="N8" i="7"/>
  <c r="M8" i="7"/>
  <c r="K8" i="7"/>
  <c r="J8" i="7"/>
  <c r="I8" i="7"/>
  <c r="H8" i="7"/>
  <c r="G8" i="7"/>
  <c r="F8" i="7"/>
  <c r="E8" i="7"/>
  <c r="D8" i="7"/>
  <c r="C8" i="7"/>
  <c r="B8" i="7"/>
  <c r="A8" i="7"/>
  <c r="AD7" i="7"/>
  <c r="AC7" i="7"/>
  <c r="AB7" i="7"/>
  <c r="AA7" i="7"/>
  <c r="Z7" i="7"/>
  <c r="Y7" i="7"/>
  <c r="X7" i="7"/>
  <c r="W7" i="7"/>
  <c r="V7" i="7"/>
  <c r="U7" i="7"/>
  <c r="T7" i="7"/>
  <c r="S7" i="7"/>
  <c r="R7" i="7"/>
  <c r="Q7" i="7"/>
  <c r="P7" i="7"/>
  <c r="O7" i="7"/>
  <c r="N7" i="7"/>
  <c r="M7" i="7"/>
  <c r="L7" i="7"/>
  <c r="K7" i="7"/>
  <c r="J7" i="7"/>
  <c r="I7" i="7"/>
  <c r="H7" i="7"/>
  <c r="G7" i="7"/>
  <c r="F7" i="7"/>
  <c r="E7" i="7"/>
  <c r="D7" i="7"/>
  <c r="C7" i="7"/>
  <c r="B7" i="7"/>
  <c r="A7" i="7"/>
  <c r="AI4" i="7"/>
  <c r="AI3" i="7"/>
  <c r="AR67" i="6"/>
  <c r="AS67" i="6"/>
  <c r="V50" i="6"/>
  <c r="V67" i="6"/>
  <c r="AJ67" i="6"/>
  <c r="W50" i="6"/>
  <c r="W67" i="6"/>
  <c r="AK67" i="6"/>
  <c r="AN67" i="6"/>
  <c r="AP67" i="6"/>
  <c r="AQ67" i="6"/>
  <c r="AO67" i="6"/>
  <c r="Y50" i="6"/>
  <c r="Y67" i="6"/>
  <c r="AM67" i="6"/>
  <c r="X50" i="6"/>
  <c r="X67" i="6"/>
  <c r="AL67" i="6"/>
  <c r="L50" i="6"/>
  <c r="L67" i="6"/>
  <c r="AI67" i="6"/>
  <c r="AD50" i="6"/>
  <c r="AD67" i="6"/>
  <c r="AC50" i="6"/>
  <c r="AC67" i="6"/>
  <c r="AB50" i="6"/>
  <c r="AB67" i="6"/>
  <c r="AA50" i="6"/>
  <c r="AA67" i="6"/>
  <c r="Z50" i="6"/>
  <c r="Z67" i="6"/>
  <c r="U50" i="6"/>
  <c r="U67" i="6"/>
  <c r="T50" i="6"/>
  <c r="T67" i="6"/>
  <c r="S50" i="6"/>
  <c r="S67" i="6"/>
  <c r="R50" i="6"/>
  <c r="R67" i="6"/>
  <c r="Q50" i="6"/>
  <c r="Q67" i="6"/>
  <c r="P50" i="6"/>
  <c r="P67" i="6"/>
  <c r="O50" i="6"/>
  <c r="O67" i="6"/>
  <c r="N50" i="6"/>
  <c r="N67" i="6"/>
  <c r="M50" i="6"/>
  <c r="M67" i="6"/>
  <c r="K50" i="6"/>
  <c r="K67" i="6"/>
  <c r="J50" i="6"/>
  <c r="J67" i="6"/>
  <c r="I50" i="6"/>
  <c r="I67" i="6"/>
  <c r="H50" i="6"/>
  <c r="H67" i="6"/>
  <c r="G50" i="6"/>
  <c r="G67" i="6"/>
  <c r="F50" i="6"/>
  <c r="F67" i="6"/>
  <c r="E50" i="6"/>
  <c r="E67" i="6"/>
  <c r="D50" i="6"/>
  <c r="D67" i="6"/>
  <c r="C50" i="6"/>
  <c r="C67" i="6"/>
  <c r="B50" i="6"/>
  <c r="B67" i="6"/>
  <c r="A50" i="6"/>
  <c r="A67" i="6"/>
  <c r="AR66" i="6"/>
  <c r="AS66" i="6"/>
  <c r="V66" i="6"/>
  <c r="AJ66" i="6"/>
  <c r="W66" i="6"/>
  <c r="AK66" i="6"/>
  <c r="AN66" i="6"/>
  <c r="AP66" i="6"/>
  <c r="AQ66" i="6"/>
  <c r="AO66" i="6"/>
  <c r="Y66" i="6"/>
  <c r="AM66" i="6"/>
  <c r="X66" i="6"/>
  <c r="AL66" i="6"/>
  <c r="L66" i="6"/>
  <c r="AI66" i="6"/>
  <c r="AD66" i="6"/>
  <c r="AC66" i="6"/>
  <c r="AB66" i="6"/>
  <c r="AA66" i="6"/>
  <c r="Z66" i="6"/>
  <c r="U66" i="6"/>
  <c r="T66" i="6"/>
  <c r="S66" i="6"/>
  <c r="R66" i="6"/>
  <c r="Q66" i="6"/>
  <c r="P66" i="6"/>
  <c r="O66" i="6"/>
  <c r="N66" i="6"/>
  <c r="M66" i="6"/>
  <c r="K66" i="6"/>
  <c r="J66" i="6"/>
  <c r="I66" i="6"/>
  <c r="H66" i="6"/>
  <c r="G66" i="6"/>
  <c r="F66" i="6"/>
  <c r="E66" i="6"/>
  <c r="D66" i="6"/>
  <c r="C66" i="6"/>
  <c r="B66" i="6"/>
  <c r="A66" i="6"/>
  <c r="AR65" i="6"/>
  <c r="AS65" i="6"/>
  <c r="V65" i="6"/>
  <c r="AJ65" i="6"/>
  <c r="W65" i="6"/>
  <c r="AK65" i="6"/>
  <c r="AN65" i="6"/>
  <c r="AP65" i="6"/>
  <c r="AQ65" i="6"/>
  <c r="AO65" i="6"/>
  <c r="Y65" i="6"/>
  <c r="AM65" i="6"/>
  <c r="X65" i="6"/>
  <c r="AL65" i="6"/>
  <c r="L65" i="6"/>
  <c r="AI65" i="6"/>
  <c r="AD65" i="6"/>
  <c r="AC65" i="6"/>
  <c r="AB65" i="6"/>
  <c r="AA65" i="6"/>
  <c r="Z65" i="6"/>
  <c r="U65" i="6"/>
  <c r="T65" i="6"/>
  <c r="S65" i="6"/>
  <c r="R65" i="6"/>
  <c r="Q65" i="6"/>
  <c r="P65" i="6"/>
  <c r="O65" i="6"/>
  <c r="N65" i="6"/>
  <c r="M65" i="6"/>
  <c r="K65" i="6"/>
  <c r="J65" i="6"/>
  <c r="I65" i="6"/>
  <c r="H65" i="6"/>
  <c r="G65" i="6"/>
  <c r="F65" i="6"/>
  <c r="E65" i="6"/>
  <c r="D65" i="6"/>
  <c r="C65" i="6"/>
  <c r="B65" i="6"/>
  <c r="A65" i="6"/>
  <c r="AR64" i="6"/>
  <c r="AS64" i="6"/>
  <c r="V64" i="6"/>
  <c r="AJ64" i="6"/>
  <c r="W64" i="6"/>
  <c r="AK64" i="6"/>
  <c r="AN64" i="6"/>
  <c r="AP64" i="6"/>
  <c r="AQ64" i="6"/>
  <c r="AO64" i="6"/>
  <c r="Y64" i="6"/>
  <c r="AM64" i="6"/>
  <c r="X64" i="6"/>
  <c r="AL64" i="6"/>
  <c r="L64" i="6"/>
  <c r="AI64" i="6"/>
  <c r="AD64" i="6"/>
  <c r="AC64" i="6"/>
  <c r="AB64" i="6"/>
  <c r="AA64" i="6"/>
  <c r="Z64" i="6"/>
  <c r="U64" i="6"/>
  <c r="T64" i="6"/>
  <c r="S64" i="6"/>
  <c r="R64" i="6"/>
  <c r="Q64" i="6"/>
  <c r="P64" i="6"/>
  <c r="O64" i="6"/>
  <c r="N64" i="6"/>
  <c r="M64" i="6"/>
  <c r="K64" i="6"/>
  <c r="J64" i="6"/>
  <c r="I64" i="6"/>
  <c r="H64" i="6"/>
  <c r="G64" i="6"/>
  <c r="F64" i="6"/>
  <c r="E64" i="6"/>
  <c r="D64" i="6"/>
  <c r="C64" i="6"/>
  <c r="B64" i="6"/>
  <c r="A64" i="6"/>
  <c r="AR63" i="6"/>
  <c r="AS63" i="6"/>
  <c r="V63" i="6"/>
  <c r="AJ63" i="6"/>
  <c r="W63" i="6"/>
  <c r="AK63" i="6"/>
  <c r="AN63" i="6"/>
  <c r="AP63" i="6"/>
  <c r="AQ63" i="6"/>
  <c r="AO63" i="6"/>
  <c r="Y63" i="6"/>
  <c r="AM63" i="6"/>
  <c r="X63" i="6"/>
  <c r="AL63" i="6"/>
  <c r="L63" i="6"/>
  <c r="AI63" i="6"/>
  <c r="AD63" i="6"/>
  <c r="AC63" i="6"/>
  <c r="AB63" i="6"/>
  <c r="AA63" i="6"/>
  <c r="Z63" i="6"/>
  <c r="U63" i="6"/>
  <c r="T63" i="6"/>
  <c r="S63" i="6"/>
  <c r="R63" i="6"/>
  <c r="Q63" i="6"/>
  <c r="P63" i="6"/>
  <c r="O63" i="6"/>
  <c r="N63" i="6"/>
  <c r="M63" i="6"/>
  <c r="K63" i="6"/>
  <c r="J63" i="6"/>
  <c r="I63" i="6"/>
  <c r="H63" i="6"/>
  <c r="G63" i="6"/>
  <c r="F63" i="6"/>
  <c r="E63" i="6"/>
  <c r="D63" i="6"/>
  <c r="C63" i="6"/>
  <c r="B63" i="6"/>
  <c r="A63" i="6"/>
  <c r="AR62" i="6"/>
  <c r="AS62" i="6"/>
  <c r="V62" i="6"/>
  <c r="AJ62" i="6"/>
  <c r="W62" i="6"/>
  <c r="AK62" i="6"/>
  <c r="AN62" i="6"/>
  <c r="AP62" i="6"/>
  <c r="AQ62" i="6"/>
  <c r="AO62" i="6"/>
  <c r="Y62" i="6"/>
  <c r="AM62" i="6"/>
  <c r="X62" i="6"/>
  <c r="AL62" i="6"/>
  <c r="L62" i="6"/>
  <c r="AI62" i="6"/>
  <c r="AD62" i="6"/>
  <c r="AC62" i="6"/>
  <c r="AB62" i="6"/>
  <c r="AA62" i="6"/>
  <c r="Z62" i="6"/>
  <c r="U62" i="6"/>
  <c r="T62" i="6"/>
  <c r="S62" i="6"/>
  <c r="R62" i="6"/>
  <c r="Q62" i="6"/>
  <c r="P62" i="6"/>
  <c r="O62" i="6"/>
  <c r="N62" i="6"/>
  <c r="M62" i="6"/>
  <c r="K62" i="6"/>
  <c r="J62" i="6"/>
  <c r="I62" i="6"/>
  <c r="H62" i="6"/>
  <c r="G62" i="6"/>
  <c r="F62" i="6"/>
  <c r="E62" i="6"/>
  <c r="D62" i="6"/>
  <c r="C62" i="6"/>
  <c r="B62" i="6"/>
  <c r="A62" i="6"/>
  <c r="AR61" i="6"/>
  <c r="AS61" i="6"/>
  <c r="V61" i="6"/>
  <c r="AJ61" i="6"/>
  <c r="W61" i="6"/>
  <c r="AK61" i="6"/>
  <c r="AN61" i="6"/>
  <c r="AP61" i="6"/>
  <c r="AQ61" i="6"/>
  <c r="AO61" i="6"/>
  <c r="Y61" i="6"/>
  <c r="AM61" i="6"/>
  <c r="X61" i="6"/>
  <c r="AL61" i="6"/>
  <c r="L61" i="6"/>
  <c r="AI61" i="6"/>
  <c r="AD61" i="6"/>
  <c r="AC61" i="6"/>
  <c r="AB61" i="6"/>
  <c r="AA61" i="6"/>
  <c r="Z61" i="6"/>
  <c r="U61" i="6"/>
  <c r="T61" i="6"/>
  <c r="S61" i="6"/>
  <c r="R61" i="6"/>
  <c r="Q61" i="6"/>
  <c r="P61" i="6"/>
  <c r="O61" i="6"/>
  <c r="N61" i="6"/>
  <c r="M61" i="6"/>
  <c r="K61" i="6"/>
  <c r="J61" i="6"/>
  <c r="I61" i="6"/>
  <c r="H61" i="6"/>
  <c r="G61" i="6"/>
  <c r="F61" i="6"/>
  <c r="E61" i="6"/>
  <c r="D61" i="6"/>
  <c r="C61" i="6"/>
  <c r="B61" i="6"/>
  <c r="A61" i="6"/>
  <c r="AR60" i="6"/>
  <c r="AS60" i="6"/>
  <c r="V60" i="6"/>
  <c r="AJ60" i="6"/>
  <c r="W60" i="6"/>
  <c r="AK60" i="6"/>
  <c r="AN60" i="6"/>
  <c r="AP60" i="6"/>
  <c r="AQ60" i="6"/>
  <c r="AO60" i="6"/>
  <c r="Y60" i="6"/>
  <c r="AM60" i="6"/>
  <c r="X60" i="6"/>
  <c r="AL60" i="6"/>
  <c r="L60" i="6"/>
  <c r="AI60" i="6"/>
  <c r="AD60" i="6"/>
  <c r="AC60" i="6"/>
  <c r="AB60" i="6"/>
  <c r="AA60" i="6"/>
  <c r="Z60" i="6"/>
  <c r="U60" i="6"/>
  <c r="T60" i="6"/>
  <c r="S60" i="6"/>
  <c r="R60" i="6"/>
  <c r="Q60" i="6"/>
  <c r="P60" i="6"/>
  <c r="O60" i="6"/>
  <c r="N60" i="6"/>
  <c r="M60" i="6"/>
  <c r="K60" i="6"/>
  <c r="J60" i="6"/>
  <c r="I60" i="6"/>
  <c r="H60" i="6"/>
  <c r="G60" i="6"/>
  <c r="F60" i="6"/>
  <c r="E60" i="6"/>
  <c r="D60" i="6"/>
  <c r="C60" i="6"/>
  <c r="B60" i="6"/>
  <c r="A60" i="6"/>
  <c r="AR59" i="6"/>
  <c r="AS59" i="6"/>
  <c r="V25" i="6"/>
  <c r="V59" i="6"/>
  <c r="AJ59" i="6"/>
  <c r="W25" i="6"/>
  <c r="W59" i="6"/>
  <c r="AK59" i="6"/>
  <c r="AN59" i="6"/>
  <c r="AP59" i="6"/>
  <c r="AQ59" i="6"/>
  <c r="AO59" i="6"/>
  <c r="Y25" i="6"/>
  <c r="Y59" i="6"/>
  <c r="AM59" i="6"/>
  <c r="X25" i="6"/>
  <c r="X59" i="6"/>
  <c r="AL59" i="6"/>
  <c r="L25" i="6"/>
  <c r="L59" i="6"/>
  <c r="AI59" i="6"/>
  <c r="AD25" i="6"/>
  <c r="AD59" i="6"/>
  <c r="AC25" i="6"/>
  <c r="AC59" i="6"/>
  <c r="AB25" i="6"/>
  <c r="AB59" i="6"/>
  <c r="AA25" i="6"/>
  <c r="AA59" i="6"/>
  <c r="Z25" i="6"/>
  <c r="Z59" i="6"/>
  <c r="U25" i="6"/>
  <c r="U59" i="6"/>
  <c r="T25" i="6"/>
  <c r="T59" i="6"/>
  <c r="S25" i="6"/>
  <c r="S59" i="6"/>
  <c r="R25" i="6"/>
  <c r="R59" i="6"/>
  <c r="Q25" i="6"/>
  <c r="Q59" i="6"/>
  <c r="P25" i="6"/>
  <c r="P59" i="6"/>
  <c r="O25" i="6"/>
  <c r="O59" i="6"/>
  <c r="N25" i="6"/>
  <c r="N59" i="6"/>
  <c r="M25" i="6"/>
  <c r="M59" i="6"/>
  <c r="K25" i="6"/>
  <c r="K59" i="6"/>
  <c r="J25" i="6"/>
  <c r="J59" i="6"/>
  <c r="I25" i="6"/>
  <c r="I59" i="6"/>
  <c r="H25" i="6"/>
  <c r="H59" i="6"/>
  <c r="G25" i="6"/>
  <c r="G59" i="6"/>
  <c r="F25" i="6"/>
  <c r="F59" i="6"/>
  <c r="E25" i="6"/>
  <c r="E59" i="6"/>
  <c r="D25" i="6"/>
  <c r="D59" i="6"/>
  <c r="C25" i="6"/>
  <c r="C59" i="6"/>
  <c r="B25" i="6"/>
  <c r="B59" i="6"/>
  <c r="A25" i="6"/>
  <c r="A59" i="6"/>
  <c r="AR56" i="6"/>
  <c r="AS56" i="6"/>
  <c r="V56" i="6"/>
  <c r="AJ56" i="6"/>
  <c r="W56" i="6"/>
  <c r="AK56" i="6"/>
  <c r="AN56" i="6"/>
  <c r="AP56" i="6"/>
  <c r="AQ56" i="6"/>
  <c r="AO56" i="6"/>
  <c r="Y56" i="6"/>
  <c r="AM56" i="6"/>
  <c r="X56" i="6"/>
  <c r="AL56" i="6"/>
  <c r="L56" i="6"/>
  <c r="AI56" i="6"/>
  <c r="AD56" i="6"/>
  <c r="AC56" i="6"/>
  <c r="AB56" i="6"/>
  <c r="AA56" i="6"/>
  <c r="Z56" i="6"/>
  <c r="U56" i="6"/>
  <c r="T56" i="6"/>
  <c r="S56" i="6"/>
  <c r="R56" i="6"/>
  <c r="Q56" i="6"/>
  <c r="P56" i="6"/>
  <c r="O56" i="6"/>
  <c r="N56" i="6"/>
  <c r="M56" i="6"/>
  <c r="K56" i="6"/>
  <c r="J56" i="6"/>
  <c r="I56" i="6"/>
  <c r="H56" i="6"/>
  <c r="G56" i="6"/>
  <c r="F56" i="6"/>
  <c r="E56" i="6"/>
  <c r="D56" i="6"/>
  <c r="C56" i="6"/>
  <c r="B56" i="6"/>
  <c r="A56" i="6"/>
  <c r="AR55" i="6"/>
  <c r="AS55" i="6"/>
  <c r="V55" i="6"/>
  <c r="AJ55" i="6"/>
  <c r="W55" i="6"/>
  <c r="AK55" i="6"/>
  <c r="AN55" i="6"/>
  <c r="AP55" i="6"/>
  <c r="AQ55" i="6"/>
  <c r="AO55" i="6"/>
  <c r="Y55" i="6"/>
  <c r="AM55" i="6"/>
  <c r="X55" i="6"/>
  <c r="AL55" i="6"/>
  <c r="L55" i="6"/>
  <c r="AI55" i="6"/>
  <c r="AD55" i="6"/>
  <c r="AC55" i="6"/>
  <c r="AB55" i="6"/>
  <c r="AA55" i="6"/>
  <c r="Z55" i="6"/>
  <c r="U55" i="6"/>
  <c r="T55" i="6"/>
  <c r="S55" i="6"/>
  <c r="R55" i="6"/>
  <c r="Q55" i="6"/>
  <c r="P55" i="6"/>
  <c r="O55" i="6"/>
  <c r="N55" i="6"/>
  <c r="M55" i="6"/>
  <c r="K55" i="6"/>
  <c r="J55" i="6"/>
  <c r="I55" i="6"/>
  <c r="H55" i="6"/>
  <c r="G55" i="6"/>
  <c r="F55" i="6"/>
  <c r="E55" i="6"/>
  <c r="D55" i="6"/>
  <c r="C55" i="6"/>
  <c r="B55" i="6"/>
  <c r="A55" i="6"/>
  <c r="AR54" i="6"/>
  <c r="AS54" i="6"/>
  <c r="V54" i="6"/>
  <c r="AJ54" i="6"/>
  <c r="W54" i="6"/>
  <c r="AK54" i="6"/>
  <c r="AN54" i="6"/>
  <c r="AP54" i="6"/>
  <c r="AQ54" i="6"/>
  <c r="AO54" i="6"/>
  <c r="Y54" i="6"/>
  <c r="AM54" i="6"/>
  <c r="X54" i="6"/>
  <c r="AL54" i="6"/>
  <c r="L54" i="6"/>
  <c r="AI54" i="6"/>
  <c r="AD54" i="6"/>
  <c r="AC54" i="6"/>
  <c r="AB54" i="6"/>
  <c r="AA54" i="6"/>
  <c r="Z54" i="6"/>
  <c r="U54" i="6"/>
  <c r="T54" i="6"/>
  <c r="S54" i="6"/>
  <c r="R54" i="6"/>
  <c r="Q54" i="6"/>
  <c r="P54" i="6"/>
  <c r="O54" i="6"/>
  <c r="N54" i="6"/>
  <c r="M54" i="6"/>
  <c r="K54" i="6"/>
  <c r="J54" i="6"/>
  <c r="I54" i="6"/>
  <c r="H54" i="6"/>
  <c r="G54" i="6"/>
  <c r="F54" i="6"/>
  <c r="E54" i="6"/>
  <c r="D54" i="6"/>
  <c r="C54" i="6"/>
  <c r="B54" i="6"/>
  <c r="A54" i="6"/>
  <c r="AR53" i="6"/>
  <c r="AS53" i="6"/>
  <c r="V53" i="6"/>
  <c r="AJ53" i="6"/>
  <c r="W53" i="6"/>
  <c r="AK53" i="6"/>
  <c r="AN53" i="6"/>
  <c r="AP53" i="6"/>
  <c r="AQ53" i="6"/>
  <c r="AO53" i="6"/>
  <c r="Y53" i="6"/>
  <c r="AM53" i="6"/>
  <c r="X53" i="6"/>
  <c r="AL53" i="6"/>
  <c r="L53" i="6"/>
  <c r="AI53" i="6"/>
  <c r="AD53" i="6"/>
  <c r="AC53" i="6"/>
  <c r="AB53" i="6"/>
  <c r="AA53" i="6"/>
  <c r="Z53" i="6"/>
  <c r="U53" i="6"/>
  <c r="T53" i="6"/>
  <c r="S53" i="6"/>
  <c r="R53" i="6"/>
  <c r="Q53" i="6"/>
  <c r="P53" i="6"/>
  <c r="O53" i="6"/>
  <c r="N53" i="6"/>
  <c r="M53" i="6"/>
  <c r="K53" i="6"/>
  <c r="J53" i="6"/>
  <c r="I53" i="6"/>
  <c r="H53" i="6"/>
  <c r="G53" i="6"/>
  <c r="F53" i="6"/>
  <c r="E53" i="6"/>
  <c r="D53" i="6"/>
  <c r="C53" i="6"/>
  <c r="B53" i="6"/>
  <c r="A53" i="6"/>
  <c r="AR52" i="6"/>
  <c r="AS52" i="6"/>
  <c r="V52" i="6"/>
  <c r="AJ52" i="6"/>
  <c r="W52" i="6"/>
  <c r="AK52" i="6"/>
  <c r="AN52" i="6"/>
  <c r="AP52" i="6"/>
  <c r="AQ52" i="6"/>
  <c r="AO52" i="6"/>
  <c r="Y52" i="6"/>
  <c r="AM52" i="6"/>
  <c r="X52" i="6"/>
  <c r="AL52" i="6"/>
  <c r="L52" i="6"/>
  <c r="AI52" i="6"/>
  <c r="AD52" i="6"/>
  <c r="AC52" i="6"/>
  <c r="AB52" i="6"/>
  <c r="AA52" i="6"/>
  <c r="Z52" i="6"/>
  <c r="U52" i="6"/>
  <c r="T52" i="6"/>
  <c r="S52" i="6"/>
  <c r="R52" i="6"/>
  <c r="Q52" i="6"/>
  <c r="P52" i="6"/>
  <c r="O52" i="6"/>
  <c r="N52" i="6"/>
  <c r="M52" i="6"/>
  <c r="K52" i="6"/>
  <c r="J52" i="6"/>
  <c r="I52" i="6"/>
  <c r="H52" i="6"/>
  <c r="G52" i="6"/>
  <c r="F52" i="6"/>
  <c r="E52" i="6"/>
  <c r="D52" i="6"/>
  <c r="C52" i="6"/>
  <c r="B52" i="6"/>
  <c r="A52" i="6"/>
  <c r="AR51" i="6"/>
  <c r="AS51" i="6"/>
  <c r="V51" i="6"/>
  <c r="AJ51" i="6"/>
  <c r="W51" i="6"/>
  <c r="AK51" i="6"/>
  <c r="AN51" i="6"/>
  <c r="AP51" i="6"/>
  <c r="AQ51" i="6"/>
  <c r="AO51" i="6"/>
  <c r="Y51" i="6"/>
  <c r="AM51" i="6"/>
  <c r="X51" i="6"/>
  <c r="AL51" i="6"/>
  <c r="L51" i="6"/>
  <c r="AI51" i="6"/>
  <c r="AD51" i="6"/>
  <c r="AC51" i="6"/>
  <c r="AB51" i="6"/>
  <c r="AA51" i="6"/>
  <c r="Z51" i="6"/>
  <c r="U51" i="6"/>
  <c r="T51" i="6"/>
  <c r="S51" i="6"/>
  <c r="R51" i="6"/>
  <c r="Q51" i="6"/>
  <c r="P51" i="6"/>
  <c r="O51" i="6"/>
  <c r="N51" i="6"/>
  <c r="M51" i="6"/>
  <c r="K51" i="6"/>
  <c r="J51" i="6"/>
  <c r="I51" i="6"/>
  <c r="H51" i="6"/>
  <c r="G51" i="6"/>
  <c r="F51" i="6"/>
  <c r="E51" i="6"/>
  <c r="D51" i="6"/>
  <c r="C51" i="6"/>
  <c r="B51" i="6"/>
  <c r="A51" i="6"/>
  <c r="AR50" i="6"/>
  <c r="AS50" i="6"/>
  <c r="AJ50" i="6"/>
  <c r="AK50" i="6"/>
  <c r="AN50" i="6"/>
  <c r="AP50" i="6"/>
  <c r="AQ50" i="6"/>
  <c r="AO50" i="6"/>
  <c r="AM50" i="6"/>
  <c r="AL50" i="6"/>
  <c r="AI50" i="6"/>
  <c r="AR49" i="6"/>
  <c r="AS49" i="6"/>
  <c r="V49" i="6"/>
  <c r="AJ49" i="6"/>
  <c r="W49" i="6"/>
  <c r="AK49" i="6"/>
  <c r="AN49" i="6"/>
  <c r="AP49" i="6"/>
  <c r="AQ49" i="6"/>
  <c r="AO49" i="6"/>
  <c r="Y49" i="6"/>
  <c r="AM49" i="6"/>
  <c r="X49" i="6"/>
  <c r="AL49" i="6"/>
  <c r="L49" i="6"/>
  <c r="AI49" i="6"/>
  <c r="AD49" i="6"/>
  <c r="AC49" i="6"/>
  <c r="AB49" i="6"/>
  <c r="AA49" i="6"/>
  <c r="Z49" i="6"/>
  <c r="U49" i="6"/>
  <c r="T49" i="6"/>
  <c r="S49" i="6"/>
  <c r="R49" i="6"/>
  <c r="Q49" i="6"/>
  <c r="P49" i="6"/>
  <c r="O49" i="6"/>
  <c r="N49" i="6"/>
  <c r="M49" i="6"/>
  <c r="K49" i="6"/>
  <c r="J49" i="6"/>
  <c r="I49" i="6"/>
  <c r="H49" i="6"/>
  <c r="G49" i="6"/>
  <c r="F49" i="6"/>
  <c r="E49" i="6"/>
  <c r="D49" i="6"/>
  <c r="C49" i="6"/>
  <c r="B49" i="6"/>
  <c r="A49" i="6"/>
  <c r="AR48" i="6"/>
  <c r="AS48" i="6"/>
  <c r="V48" i="6"/>
  <c r="AJ48" i="6"/>
  <c r="W48" i="6"/>
  <c r="AK48" i="6"/>
  <c r="AN48" i="6"/>
  <c r="AP48" i="6"/>
  <c r="AQ48" i="6"/>
  <c r="AO48" i="6"/>
  <c r="Y48" i="6"/>
  <c r="AM48" i="6"/>
  <c r="X48" i="6"/>
  <c r="AL48" i="6"/>
  <c r="L48" i="6"/>
  <c r="AI48" i="6"/>
  <c r="AD48" i="6"/>
  <c r="AC48" i="6"/>
  <c r="AB48" i="6"/>
  <c r="AA48" i="6"/>
  <c r="Z48" i="6"/>
  <c r="U48" i="6"/>
  <c r="T48" i="6"/>
  <c r="S48" i="6"/>
  <c r="R48" i="6"/>
  <c r="Q48" i="6"/>
  <c r="P48" i="6"/>
  <c r="O48" i="6"/>
  <c r="N48" i="6"/>
  <c r="M48" i="6"/>
  <c r="K48" i="6"/>
  <c r="J48" i="6"/>
  <c r="I48" i="6"/>
  <c r="H48" i="6"/>
  <c r="G48" i="6"/>
  <c r="F48" i="6"/>
  <c r="E48" i="6"/>
  <c r="D48" i="6"/>
  <c r="C48" i="6"/>
  <c r="B48" i="6"/>
  <c r="A48" i="6"/>
  <c r="AR47" i="6"/>
  <c r="AS47" i="6"/>
  <c r="V47" i="6"/>
  <c r="AJ47" i="6"/>
  <c r="W47" i="6"/>
  <c r="AK47" i="6"/>
  <c r="AN47" i="6"/>
  <c r="AP47" i="6"/>
  <c r="AQ47" i="6"/>
  <c r="AO47" i="6"/>
  <c r="Y47" i="6"/>
  <c r="AM47" i="6"/>
  <c r="X47" i="6"/>
  <c r="AL47" i="6"/>
  <c r="L47" i="6"/>
  <c r="AI47" i="6"/>
  <c r="AD47" i="6"/>
  <c r="AC47" i="6"/>
  <c r="AB47" i="6"/>
  <c r="AA47" i="6"/>
  <c r="Z47" i="6"/>
  <c r="U47" i="6"/>
  <c r="T47" i="6"/>
  <c r="S47" i="6"/>
  <c r="R47" i="6"/>
  <c r="Q47" i="6"/>
  <c r="P47" i="6"/>
  <c r="O47" i="6"/>
  <c r="N47" i="6"/>
  <c r="M47" i="6"/>
  <c r="K47" i="6"/>
  <c r="J47" i="6"/>
  <c r="I47" i="6"/>
  <c r="H47" i="6"/>
  <c r="G47" i="6"/>
  <c r="F47" i="6"/>
  <c r="E47" i="6"/>
  <c r="D47" i="6"/>
  <c r="C47" i="6"/>
  <c r="B47" i="6"/>
  <c r="A47" i="6"/>
  <c r="AR46" i="6"/>
  <c r="AS46" i="6"/>
  <c r="V46" i="6"/>
  <c r="AJ46" i="6"/>
  <c r="W46" i="6"/>
  <c r="AK46" i="6"/>
  <c r="AN46" i="6"/>
  <c r="AP46" i="6"/>
  <c r="AQ46" i="6"/>
  <c r="AO46" i="6"/>
  <c r="Y46" i="6"/>
  <c r="AM46" i="6"/>
  <c r="X46" i="6"/>
  <c r="AL46" i="6"/>
  <c r="L46" i="6"/>
  <c r="AI46" i="6"/>
  <c r="AD46" i="6"/>
  <c r="AC46" i="6"/>
  <c r="AB46" i="6"/>
  <c r="AA46" i="6"/>
  <c r="Z46" i="6"/>
  <c r="U46" i="6"/>
  <c r="T46" i="6"/>
  <c r="S46" i="6"/>
  <c r="R46" i="6"/>
  <c r="Q46" i="6"/>
  <c r="P46" i="6"/>
  <c r="O46" i="6"/>
  <c r="N46" i="6"/>
  <c r="M46" i="6"/>
  <c r="K46" i="6"/>
  <c r="J46" i="6"/>
  <c r="I46" i="6"/>
  <c r="H46" i="6"/>
  <c r="G46" i="6"/>
  <c r="F46" i="6"/>
  <c r="E46" i="6"/>
  <c r="D46" i="6"/>
  <c r="C46" i="6"/>
  <c r="B46" i="6"/>
  <c r="A46" i="6"/>
  <c r="AR45" i="6"/>
  <c r="AS45" i="6"/>
  <c r="V45" i="6"/>
  <c r="AJ45" i="6"/>
  <c r="W45" i="6"/>
  <c r="AK45" i="6"/>
  <c r="AN45" i="6"/>
  <c r="AP45" i="6"/>
  <c r="AQ45" i="6"/>
  <c r="AO45" i="6"/>
  <c r="Y45" i="6"/>
  <c r="AM45" i="6"/>
  <c r="X45" i="6"/>
  <c r="AL45" i="6"/>
  <c r="L45" i="6"/>
  <c r="AI45" i="6"/>
  <c r="AD45" i="6"/>
  <c r="AC45" i="6"/>
  <c r="AB45" i="6"/>
  <c r="AA45" i="6"/>
  <c r="Z45" i="6"/>
  <c r="U45" i="6"/>
  <c r="T45" i="6"/>
  <c r="S45" i="6"/>
  <c r="R45" i="6"/>
  <c r="Q45" i="6"/>
  <c r="P45" i="6"/>
  <c r="O45" i="6"/>
  <c r="N45" i="6"/>
  <c r="M45" i="6"/>
  <c r="K45" i="6"/>
  <c r="J45" i="6"/>
  <c r="I45" i="6"/>
  <c r="H45" i="6"/>
  <c r="G45" i="6"/>
  <c r="F45" i="6"/>
  <c r="E45" i="6"/>
  <c r="D45" i="6"/>
  <c r="C45" i="6"/>
  <c r="B45" i="6"/>
  <c r="A45" i="6"/>
  <c r="AR44" i="6"/>
  <c r="AS44" i="6"/>
  <c r="V44" i="6"/>
  <c r="AJ44" i="6"/>
  <c r="W44" i="6"/>
  <c r="AK44" i="6"/>
  <c r="AN44" i="6"/>
  <c r="AP44" i="6"/>
  <c r="AQ44" i="6"/>
  <c r="AO44" i="6"/>
  <c r="Y44" i="6"/>
  <c r="AM44" i="6"/>
  <c r="X44" i="6"/>
  <c r="AL44" i="6"/>
  <c r="L44" i="6"/>
  <c r="AI44" i="6"/>
  <c r="AD44" i="6"/>
  <c r="AC44" i="6"/>
  <c r="AB44" i="6"/>
  <c r="AA44" i="6"/>
  <c r="Z44" i="6"/>
  <c r="U44" i="6"/>
  <c r="T44" i="6"/>
  <c r="S44" i="6"/>
  <c r="R44" i="6"/>
  <c r="Q44" i="6"/>
  <c r="P44" i="6"/>
  <c r="O44" i="6"/>
  <c r="N44" i="6"/>
  <c r="M44" i="6"/>
  <c r="K44" i="6"/>
  <c r="J44" i="6"/>
  <c r="I44" i="6"/>
  <c r="H44" i="6"/>
  <c r="G44" i="6"/>
  <c r="F44" i="6"/>
  <c r="E44" i="6"/>
  <c r="D44" i="6"/>
  <c r="C44" i="6"/>
  <c r="B44" i="6"/>
  <c r="A44" i="6"/>
  <c r="AR42" i="6"/>
  <c r="AS42" i="6"/>
  <c r="V42" i="6"/>
  <c r="AJ42" i="6"/>
  <c r="W42" i="6"/>
  <c r="AK42" i="6"/>
  <c r="AN42" i="6"/>
  <c r="AP42" i="6"/>
  <c r="AQ42" i="6"/>
  <c r="AO42" i="6"/>
  <c r="Y42" i="6"/>
  <c r="AM42" i="6"/>
  <c r="X42" i="6"/>
  <c r="AL42" i="6"/>
  <c r="L42" i="6"/>
  <c r="AI42" i="6"/>
  <c r="AD42" i="6"/>
  <c r="AC42" i="6"/>
  <c r="AB42" i="6"/>
  <c r="AA42" i="6"/>
  <c r="Z42" i="6"/>
  <c r="U42" i="6"/>
  <c r="T42" i="6"/>
  <c r="S42" i="6"/>
  <c r="R42" i="6"/>
  <c r="Q42" i="6"/>
  <c r="P42" i="6"/>
  <c r="O42" i="6"/>
  <c r="N42" i="6"/>
  <c r="M42" i="6"/>
  <c r="K42" i="6"/>
  <c r="J42" i="6"/>
  <c r="I42" i="6"/>
  <c r="H42" i="6"/>
  <c r="G42" i="6"/>
  <c r="F42" i="6"/>
  <c r="E42" i="6"/>
  <c r="D42" i="6"/>
  <c r="C42" i="6"/>
  <c r="B42" i="6"/>
  <c r="A42" i="6"/>
  <c r="AR41" i="6"/>
  <c r="AS41" i="6"/>
  <c r="V41" i="6"/>
  <c r="AJ41" i="6"/>
  <c r="W41" i="6"/>
  <c r="AK41" i="6"/>
  <c r="AN41" i="6"/>
  <c r="AP41" i="6"/>
  <c r="AQ41" i="6"/>
  <c r="AO41" i="6"/>
  <c r="Y41" i="6"/>
  <c r="AM41" i="6"/>
  <c r="X41" i="6"/>
  <c r="AL41" i="6"/>
  <c r="L41" i="6"/>
  <c r="AI41" i="6"/>
  <c r="AD41" i="6"/>
  <c r="AC41" i="6"/>
  <c r="AB41" i="6"/>
  <c r="AA41" i="6"/>
  <c r="Z41" i="6"/>
  <c r="U41" i="6"/>
  <c r="T41" i="6"/>
  <c r="S41" i="6"/>
  <c r="R41" i="6"/>
  <c r="Q41" i="6"/>
  <c r="P41" i="6"/>
  <c r="O41" i="6"/>
  <c r="N41" i="6"/>
  <c r="M41" i="6"/>
  <c r="K41" i="6"/>
  <c r="J41" i="6"/>
  <c r="I41" i="6"/>
  <c r="H41" i="6"/>
  <c r="G41" i="6"/>
  <c r="F41" i="6"/>
  <c r="E41" i="6"/>
  <c r="D41" i="6"/>
  <c r="C41" i="6"/>
  <c r="B41" i="6"/>
  <c r="A41" i="6"/>
  <c r="AR40" i="6"/>
  <c r="AS40" i="6"/>
  <c r="V40" i="6"/>
  <c r="AJ40" i="6"/>
  <c r="W40" i="6"/>
  <c r="AK40" i="6"/>
  <c r="AN40" i="6"/>
  <c r="AP40" i="6"/>
  <c r="AQ40" i="6"/>
  <c r="AO40" i="6"/>
  <c r="Y40" i="6"/>
  <c r="AM40" i="6"/>
  <c r="X40" i="6"/>
  <c r="AL40" i="6"/>
  <c r="L40" i="6"/>
  <c r="AI40" i="6"/>
  <c r="AD40" i="6"/>
  <c r="AC40" i="6"/>
  <c r="AB40" i="6"/>
  <c r="AA40" i="6"/>
  <c r="Z40" i="6"/>
  <c r="U40" i="6"/>
  <c r="T40" i="6"/>
  <c r="S40" i="6"/>
  <c r="R40" i="6"/>
  <c r="Q40" i="6"/>
  <c r="P40" i="6"/>
  <c r="O40" i="6"/>
  <c r="N40" i="6"/>
  <c r="M40" i="6"/>
  <c r="K40" i="6"/>
  <c r="J40" i="6"/>
  <c r="I40" i="6"/>
  <c r="H40" i="6"/>
  <c r="G40" i="6"/>
  <c r="F40" i="6"/>
  <c r="E40" i="6"/>
  <c r="D40" i="6"/>
  <c r="C40" i="6"/>
  <c r="B40" i="6"/>
  <c r="A40" i="6"/>
  <c r="AR39" i="6"/>
  <c r="AS39" i="6"/>
  <c r="V39" i="6"/>
  <c r="AJ39" i="6"/>
  <c r="W39" i="6"/>
  <c r="AK39" i="6"/>
  <c r="AN39" i="6"/>
  <c r="AP39" i="6"/>
  <c r="AQ39" i="6"/>
  <c r="AO39" i="6"/>
  <c r="Y39" i="6"/>
  <c r="AM39" i="6"/>
  <c r="X39" i="6"/>
  <c r="AL39" i="6"/>
  <c r="L39" i="6"/>
  <c r="AI39" i="6"/>
  <c r="AD39" i="6"/>
  <c r="AC39" i="6"/>
  <c r="AB39" i="6"/>
  <c r="AA39" i="6"/>
  <c r="Z39" i="6"/>
  <c r="U39" i="6"/>
  <c r="T39" i="6"/>
  <c r="S39" i="6"/>
  <c r="R39" i="6"/>
  <c r="Q39" i="6"/>
  <c r="P39" i="6"/>
  <c r="O39" i="6"/>
  <c r="N39" i="6"/>
  <c r="M39" i="6"/>
  <c r="K39" i="6"/>
  <c r="J39" i="6"/>
  <c r="I39" i="6"/>
  <c r="H39" i="6"/>
  <c r="G39" i="6"/>
  <c r="F39" i="6"/>
  <c r="E39" i="6"/>
  <c r="D39" i="6"/>
  <c r="C39" i="6"/>
  <c r="B39" i="6"/>
  <c r="A39" i="6"/>
  <c r="AR38" i="6"/>
  <c r="AS38" i="6"/>
  <c r="V38" i="6"/>
  <c r="AJ38" i="6"/>
  <c r="W38" i="6"/>
  <c r="AK38" i="6"/>
  <c r="AN38" i="6"/>
  <c r="AP38" i="6"/>
  <c r="AQ38" i="6"/>
  <c r="AO38" i="6"/>
  <c r="Y38" i="6"/>
  <c r="AM38" i="6"/>
  <c r="X38" i="6"/>
  <c r="AL38" i="6"/>
  <c r="L38" i="6"/>
  <c r="AI38" i="6"/>
  <c r="AD38" i="6"/>
  <c r="AC38" i="6"/>
  <c r="AB38" i="6"/>
  <c r="AA38" i="6"/>
  <c r="Z38" i="6"/>
  <c r="U38" i="6"/>
  <c r="T38" i="6"/>
  <c r="S38" i="6"/>
  <c r="R38" i="6"/>
  <c r="Q38" i="6"/>
  <c r="P38" i="6"/>
  <c r="O38" i="6"/>
  <c r="N38" i="6"/>
  <c r="M38" i="6"/>
  <c r="K38" i="6"/>
  <c r="J38" i="6"/>
  <c r="I38" i="6"/>
  <c r="H38" i="6"/>
  <c r="G38" i="6"/>
  <c r="F38" i="6"/>
  <c r="E38" i="6"/>
  <c r="D38" i="6"/>
  <c r="C38" i="6"/>
  <c r="B38" i="6"/>
  <c r="A38" i="6"/>
  <c r="AR37" i="6"/>
  <c r="AS37" i="6"/>
  <c r="V37" i="6"/>
  <c r="AJ37" i="6"/>
  <c r="W37" i="6"/>
  <c r="AK37" i="6"/>
  <c r="AN37" i="6"/>
  <c r="AP37" i="6"/>
  <c r="AQ37" i="6"/>
  <c r="AO37" i="6"/>
  <c r="Y37" i="6"/>
  <c r="AM37" i="6"/>
  <c r="X37" i="6"/>
  <c r="AL37" i="6"/>
  <c r="L37" i="6"/>
  <c r="AI37" i="6"/>
  <c r="AD37" i="6"/>
  <c r="AC37" i="6"/>
  <c r="AB37" i="6"/>
  <c r="AA37" i="6"/>
  <c r="Z37" i="6"/>
  <c r="U37" i="6"/>
  <c r="T37" i="6"/>
  <c r="S37" i="6"/>
  <c r="R37" i="6"/>
  <c r="Q37" i="6"/>
  <c r="P37" i="6"/>
  <c r="O37" i="6"/>
  <c r="N37" i="6"/>
  <c r="M37" i="6"/>
  <c r="K37" i="6"/>
  <c r="J37" i="6"/>
  <c r="I37" i="6"/>
  <c r="H37" i="6"/>
  <c r="G37" i="6"/>
  <c r="F37" i="6"/>
  <c r="E37" i="6"/>
  <c r="D37" i="6"/>
  <c r="C37" i="6"/>
  <c r="B37" i="6"/>
  <c r="A37" i="6"/>
  <c r="AR36" i="6"/>
  <c r="AS36" i="6"/>
  <c r="V36" i="6"/>
  <c r="AJ36" i="6"/>
  <c r="W36" i="6"/>
  <c r="AK36" i="6"/>
  <c r="AN36" i="6"/>
  <c r="AP36" i="6"/>
  <c r="AQ36" i="6"/>
  <c r="AO36" i="6"/>
  <c r="Y36" i="6"/>
  <c r="AM36" i="6"/>
  <c r="X36" i="6"/>
  <c r="AL36" i="6"/>
  <c r="L36" i="6"/>
  <c r="AI36" i="6"/>
  <c r="AD36" i="6"/>
  <c r="AC36" i="6"/>
  <c r="AB36" i="6"/>
  <c r="AA36" i="6"/>
  <c r="Z36" i="6"/>
  <c r="U36" i="6"/>
  <c r="T36" i="6"/>
  <c r="S36" i="6"/>
  <c r="R36" i="6"/>
  <c r="Q36" i="6"/>
  <c r="P36" i="6"/>
  <c r="O36" i="6"/>
  <c r="N36" i="6"/>
  <c r="M36" i="6"/>
  <c r="K36" i="6"/>
  <c r="J36" i="6"/>
  <c r="I36" i="6"/>
  <c r="H36" i="6"/>
  <c r="G36" i="6"/>
  <c r="F36" i="6"/>
  <c r="E36" i="6"/>
  <c r="D36" i="6"/>
  <c r="C36" i="6"/>
  <c r="B36" i="6"/>
  <c r="A36" i="6"/>
  <c r="AI5" i="6"/>
  <c r="AR35" i="6"/>
  <c r="AS35" i="6"/>
  <c r="V35" i="6"/>
  <c r="AJ35" i="6"/>
  <c r="W35" i="6"/>
  <c r="AK35" i="6"/>
  <c r="AN35" i="6"/>
  <c r="AP35" i="6"/>
  <c r="AQ35" i="6"/>
  <c r="AO35" i="6"/>
  <c r="Y35" i="6"/>
  <c r="AM35" i="6"/>
  <c r="X35" i="6"/>
  <c r="AL35" i="6"/>
  <c r="L35" i="6"/>
  <c r="AI35" i="6"/>
  <c r="AD35" i="6"/>
  <c r="AC35" i="6"/>
  <c r="AB35" i="6"/>
  <c r="AA35" i="6"/>
  <c r="Z35" i="6"/>
  <c r="U35" i="6"/>
  <c r="T35" i="6"/>
  <c r="S35" i="6"/>
  <c r="R35" i="6"/>
  <c r="Q35" i="6"/>
  <c r="P35" i="6"/>
  <c r="O35" i="6"/>
  <c r="N35" i="6"/>
  <c r="M35" i="6"/>
  <c r="K35" i="6"/>
  <c r="J35" i="6"/>
  <c r="I35" i="6"/>
  <c r="H35" i="6"/>
  <c r="G35" i="6"/>
  <c r="F35" i="6"/>
  <c r="E35" i="6"/>
  <c r="D35" i="6"/>
  <c r="C35" i="6"/>
  <c r="B35" i="6"/>
  <c r="A35" i="6"/>
  <c r="AR34" i="6"/>
  <c r="AS34" i="6"/>
  <c r="V34" i="6"/>
  <c r="AJ34" i="6"/>
  <c r="W34" i="6"/>
  <c r="AK34" i="6"/>
  <c r="AN34" i="6"/>
  <c r="AP34" i="6"/>
  <c r="AQ34" i="6"/>
  <c r="AO34" i="6"/>
  <c r="Y34" i="6"/>
  <c r="AM34" i="6"/>
  <c r="X34" i="6"/>
  <c r="AL34" i="6"/>
  <c r="L34" i="6"/>
  <c r="AI34" i="6"/>
  <c r="AD34" i="6"/>
  <c r="AC34" i="6"/>
  <c r="AB34" i="6"/>
  <c r="AA34" i="6"/>
  <c r="Z34" i="6"/>
  <c r="U34" i="6"/>
  <c r="T34" i="6"/>
  <c r="S34" i="6"/>
  <c r="R34" i="6"/>
  <c r="Q34" i="6"/>
  <c r="P34" i="6"/>
  <c r="O34" i="6"/>
  <c r="N34" i="6"/>
  <c r="M34" i="6"/>
  <c r="K34" i="6"/>
  <c r="J34" i="6"/>
  <c r="I34" i="6"/>
  <c r="H34" i="6"/>
  <c r="G34" i="6"/>
  <c r="F34" i="6"/>
  <c r="E34" i="6"/>
  <c r="D34" i="6"/>
  <c r="C34" i="6"/>
  <c r="B34" i="6"/>
  <c r="A34" i="6"/>
  <c r="AR33" i="6"/>
  <c r="AS33" i="6"/>
  <c r="V33" i="6"/>
  <c r="AJ33" i="6"/>
  <c r="W33" i="6"/>
  <c r="AK33" i="6"/>
  <c r="AN33" i="6"/>
  <c r="AP33" i="6"/>
  <c r="AQ33" i="6"/>
  <c r="AO33" i="6"/>
  <c r="Y33" i="6"/>
  <c r="AM33" i="6"/>
  <c r="X33" i="6"/>
  <c r="AL33" i="6"/>
  <c r="L33" i="6"/>
  <c r="AI33" i="6"/>
  <c r="AD33" i="6"/>
  <c r="AC33" i="6"/>
  <c r="AB33" i="6"/>
  <c r="AA33" i="6"/>
  <c r="Z33" i="6"/>
  <c r="U33" i="6"/>
  <c r="T33" i="6"/>
  <c r="S33" i="6"/>
  <c r="R33" i="6"/>
  <c r="Q33" i="6"/>
  <c r="P33" i="6"/>
  <c r="O33" i="6"/>
  <c r="N33" i="6"/>
  <c r="M33" i="6"/>
  <c r="K33" i="6"/>
  <c r="J33" i="6"/>
  <c r="I33" i="6"/>
  <c r="H33" i="6"/>
  <c r="G33" i="6"/>
  <c r="F33" i="6"/>
  <c r="E33" i="6"/>
  <c r="D33" i="6"/>
  <c r="C33" i="6"/>
  <c r="B33" i="6"/>
  <c r="A33" i="6"/>
  <c r="AR32" i="6"/>
  <c r="AS32" i="6"/>
  <c r="V32" i="6"/>
  <c r="AJ32" i="6"/>
  <c r="W32" i="6"/>
  <c r="AK32" i="6"/>
  <c r="AN32" i="6"/>
  <c r="AP32" i="6"/>
  <c r="AQ32" i="6"/>
  <c r="AO32" i="6"/>
  <c r="Y32" i="6"/>
  <c r="AM32" i="6"/>
  <c r="X32" i="6"/>
  <c r="AL32" i="6"/>
  <c r="L32" i="6"/>
  <c r="AI32" i="6"/>
  <c r="AD32" i="6"/>
  <c r="AC32" i="6"/>
  <c r="AB32" i="6"/>
  <c r="AA32" i="6"/>
  <c r="Z32" i="6"/>
  <c r="U32" i="6"/>
  <c r="T32" i="6"/>
  <c r="S32" i="6"/>
  <c r="R32" i="6"/>
  <c r="Q32" i="6"/>
  <c r="P32" i="6"/>
  <c r="O32" i="6"/>
  <c r="N32" i="6"/>
  <c r="M32" i="6"/>
  <c r="K32" i="6"/>
  <c r="J32" i="6"/>
  <c r="I32" i="6"/>
  <c r="H32" i="6"/>
  <c r="G32" i="6"/>
  <c r="F32" i="6"/>
  <c r="E32" i="6"/>
  <c r="D32" i="6"/>
  <c r="C32" i="6"/>
  <c r="B32" i="6"/>
  <c r="A32" i="6"/>
  <c r="AR31" i="6"/>
  <c r="AS31" i="6"/>
  <c r="V31" i="6"/>
  <c r="AJ31" i="6"/>
  <c r="W31" i="6"/>
  <c r="AK31" i="6"/>
  <c r="AN31" i="6"/>
  <c r="AP31" i="6"/>
  <c r="AQ31" i="6"/>
  <c r="AO31" i="6"/>
  <c r="Y31" i="6"/>
  <c r="AM31" i="6"/>
  <c r="X31" i="6"/>
  <c r="AL31" i="6"/>
  <c r="L31" i="6"/>
  <c r="AI31" i="6"/>
  <c r="AD31" i="6"/>
  <c r="AC31" i="6"/>
  <c r="AB31" i="6"/>
  <c r="AA31" i="6"/>
  <c r="Z31" i="6"/>
  <c r="U31" i="6"/>
  <c r="T31" i="6"/>
  <c r="S31" i="6"/>
  <c r="R31" i="6"/>
  <c r="Q31" i="6"/>
  <c r="P31" i="6"/>
  <c r="O31" i="6"/>
  <c r="N31" i="6"/>
  <c r="M31" i="6"/>
  <c r="K31" i="6"/>
  <c r="J31" i="6"/>
  <c r="I31" i="6"/>
  <c r="H31" i="6"/>
  <c r="G31" i="6"/>
  <c r="F31" i="6"/>
  <c r="E31" i="6"/>
  <c r="D31" i="6"/>
  <c r="C31" i="6"/>
  <c r="B31" i="6"/>
  <c r="A31" i="6"/>
  <c r="AR30" i="6"/>
  <c r="AS30" i="6"/>
  <c r="V30" i="6"/>
  <c r="AJ30" i="6"/>
  <c r="W30" i="6"/>
  <c r="AK30" i="6"/>
  <c r="AN30" i="6"/>
  <c r="AP30" i="6"/>
  <c r="AQ30" i="6"/>
  <c r="AO30" i="6"/>
  <c r="Y30" i="6"/>
  <c r="AM30" i="6"/>
  <c r="X30" i="6"/>
  <c r="AL30" i="6"/>
  <c r="L30" i="6"/>
  <c r="AI30" i="6"/>
  <c r="AD30" i="6"/>
  <c r="AC30" i="6"/>
  <c r="AB30" i="6"/>
  <c r="AA30" i="6"/>
  <c r="Z30" i="6"/>
  <c r="U30" i="6"/>
  <c r="T30" i="6"/>
  <c r="S30" i="6"/>
  <c r="R30" i="6"/>
  <c r="Q30" i="6"/>
  <c r="P30" i="6"/>
  <c r="O30" i="6"/>
  <c r="N30" i="6"/>
  <c r="M30" i="6"/>
  <c r="K30" i="6"/>
  <c r="J30" i="6"/>
  <c r="I30" i="6"/>
  <c r="H30" i="6"/>
  <c r="G30" i="6"/>
  <c r="F30" i="6"/>
  <c r="E30" i="6"/>
  <c r="D30" i="6"/>
  <c r="C30" i="6"/>
  <c r="B30" i="6"/>
  <c r="A30" i="6"/>
  <c r="AR29" i="6"/>
  <c r="AS29" i="6"/>
  <c r="V29" i="6"/>
  <c r="AJ29" i="6"/>
  <c r="W29" i="6"/>
  <c r="AK29" i="6"/>
  <c r="AN29" i="6"/>
  <c r="AP29" i="6"/>
  <c r="AQ29" i="6"/>
  <c r="AO29" i="6"/>
  <c r="Y29" i="6"/>
  <c r="AM29" i="6"/>
  <c r="X29" i="6"/>
  <c r="AL29" i="6"/>
  <c r="L29" i="6"/>
  <c r="AI29" i="6"/>
  <c r="AD29" i="6"/>
  <c r="AC29" i="6"/>
  <c r="AB29" i="6"/>
  <c r="AA29" i="6"/>
  <c r="Z29" i="6"/>
  <c r="U29" i="6"/>
  <c r="T29" i="6"/>
  <c r="S29" i="6"/>
  <c r="R29" i="6"/>
  <c r="Q29" i="6"/>
  <c r="P29" i="6"/>
  <c r="O29" i="6"/>
  <c r="N29" i="6"/>
  <c r="M29" i="6"/>
  <c r="K29" i="6"/>
  <c r="J29" i="6"/>
  <c r="I29" i="6"/>
  <c r="H29" i="6"/>
  <c r="G29" i="6"/>
  <c r="F29" i="6"/>
  <c r="E29" i="6"/>
  <c r="D29" i="6"/>
  <c r="C29" i="6"/>
  <c r="B29" i="6"/>
  <c r="A29" i="6"/>
  <c r="AR28" i="6"/>
  <c r="AS28" i="6"/>
  <c r="V28" i="6"/>
  <c r="AJ28" i="6"/>
  <c r="W28" i="6"/>
  <c r="AK28" i="6"/>
  <c r="AN28" i="6"/>
  <c r="AP28" i="6"/>
  <c r="AQ28" i="6"/>
  <c r="AO28" i="6"/>
  <c r="Y28" i="6"/>
  <c r="AM28" i="6"/>
  <c r="X28" i="6"/>
  <c r="AL28" i="6"/>
  <c r="L28" i="6"/>
  <c r="AI28" i="6"/>
  <c r="AD28" i="6"/>
  <c r="AC28" i="6"/>
  <c r="AB28" i="6"/>
  <c r="AA28" i="6"/>
  <c r="Z28" i="6"/>
  <c r="U28" i="6"/>
  <c r="T28" i="6"/>
  <c r="S28" i="6"/>
  <c r="R28" i="6"/>
  <c r="Q28" i="6"/>
  <c r="P28" i="6"/>
  <c r="O28" i="6"/>
  <c r="N28" i="6"/>
  <c r="M28" i="6"/>
  <c r="K28" i="6"/>
  <c r="J28" i="6"/>
  <c r="I28" i="6"/>
  <c r="H28" i="6"/>
  <c r="G28" i="6"/>
  <c r="F28" i="6"/>
  <c r="E28" i="6"/>
  <c r="D28" i="6"/>
  <c r="C28" i="6"/>
  <c r="B28" i="6"/>
  <c r="A28" i="6"/>
  <c r="AR27" i="6"/>
  <c r="AS27" i="6"/>
  <c r="V27" i="6"/>
  <c r="AJ27" i="6"/>
  <c r="W27" i="6"/>
  <c r="AK27" i="6"/>
  <c r="AN27" i="6"/>
  <c r="AP27" i="6"/>
  <c r="AQ27" i="6"/>
  <c r="AO27" i="6"/>
  <c r="Y27" i="6"/>
  <c r="AM27" i="6"/>
  <c r="X27" i="6"/>
  <c r="AL27" i="6"/>
  <c r="L27" i="6"/>
  <c r="AI27" i="6"/>
  <c r="AD27" i="6"/>
  <c r="AC27" i="6"/>
  <c r="AB27" i="6"/>
  <c r="AA27" i="6"/>
  <c r="Z27" i="6"/>
  <c r="U27" i="6"/>
  <c r="T27" i="6"/>
  <c r="S27" i="6"/>
  <c r="R27" i="6"/>
  <c r="Q27" i="6"/>
  <c r="P27" i="6"/>
  <c r="O27" i="6"/>
  <c r="N27" i="6"/>
  <c r="M27" i="6"/>
  <c r="K27" i="6"/>
  <c r="J27" i="6"/>
  <c r="I27" i="6"/>
  <c r="H27" i="6"/>
  <c r="G27" i="6"/>
  <c r="F27" i="6"/>
  <c r="E27" i="6"/>
  <c r="D27" i="6"/>
  <c r="C27" i="6"/>
  <c r="B27" i="6"/>
  <c r="A27" i="6"/>
  <c r="AR26" i="6"/>
  <c r="AS26" i="6"/>
  <c r="V26" i="6"/>
  <c r="AJ26" i="6"/>
  <c r="W26" i="6"/>
  <c r="AK26" i="6"/>
  <c r="AN26" i="6"/>
  <c r="AP26" i="6"/>
  <c r="AQ26" i="6"/>
  <c r="AO26" i="6"/>
  <c r="Y26" i="6"/>
  <c r="AM26" i="6"/>
  <c r="X26" i="6"/>
  <c r="AL26" i="6"/>
  <c r="L26" i="6"/>
  <c r="AI26" i="6"/>
  <c r="AD26" i="6"/>
  <c r="AC26" i="6"/>
  <c r="AB26" i="6"/>
  <c r="AA26" i="6"/>
  <c r="Z26" i="6"/>
  <c r="U26" i="6"/>
  <c r="T26" i="6"/>
  <c r="S26" i="6"/>
  <c r="R26" i="6"/>
  <c r="Q26" i="6"/>
  <c r="P26" i="6"/>
  <c r="O26" i="6"/>
  <c r="N26" i="6"/>
  <c r="M26" i="6"/>
  <c r="K26" i="6"/>
  <c r="J26" i="6"/>
  <c r="I26" i="6"/>
  <c r="H26" i="6"/>
  <c r="G26" i="6"/>
  <c r="F26" i="6"/>
  <c r="E26" i="6"/>
  <c r="D26" i="6"/>
  <c r="C26" i="6"/>
  <c r="B26" i="6"/>
  <c r="A26" i="6"/>
  <c r="AR25" i="6"/>
  <c r="AS25" i="6"/>
  <c r="AJ25" i="6"/>
  <c r="AK25" i="6"/>
  <c r="AN25" i="6"/>
  <c r="AP25" i="6"/>
  <c r="AQ25" i="6"/>
  <c r="AO25" i="6"/>
  <c r="AM25" i="6"/>
  <c r="AL25" i="6"/>
  <c r="AI25" i="6"/>
  <c r="AR24" i="6"/>
  <c r="AS24" i="6"/>
  <c r="V24" i="6"/>
  <c r="AJ24" i="6"/>
  <c r="W24" i="6"/>
  <c r="AK24" i="6"/>
  <c r="AN24" i="6"/>
  <c r="AP24" i="6"/>
  <c r="AQ24" i="6"/>
  <c r="AO24" i="6"/>
  <c r="Y24" i="6"/>
  <c r="AM24" i="6"/>
  <c r="X24" i="6"/>
  <c r="AL24" i="6"/>
  <c r="L24" i="6"/>
  <c r="AI24" i="6"/>
  <c r="AD24" i="6"/>
  <c r="AC24" i="6"/>
  <c r="AB24" i="6"/>
  <c r="AA24" i="6"/>
  <c r="Z24" i="6"/>
  <c r="U24" i="6"/>
  <c r="T24" i="6"/>
  <c r="S24" i="6"/>
  <c r="R24" i="6"/>
  <c r="Q24" i="6"/>
  <c r="P24" i="6"/>
  <c r="O24" i="6"/>
  <c r="N24" i="6"/>
  <c r="M24" i="6"/>
  <c r="K24" i="6"/>
  <c r="J24" i="6"/>
  <c r="I24" i="6"/>
  <c r="H24" i="6"/>
  <c r="G24" i="6"/>
  <c r="F24" i="6"/>
  <c r="E24" i="6"/>
  <c r="D24" i="6"/>
  <c r="C24" i="6"/>
  <c r="B24" i="6"/>
  <c r="A24" i="6"/>
  <c r="AR23" i="6"/>
  <c r="AS23" i="6"/>
  <c r="V23" i="6"/>
  <c r="AJ23" i="6"/>
  <c r="W23" i="6"/>
  <c r="AK23" i="6"/>
  <c r="AN23" i="6"/>
  <c r="AP23" i="6"/>
  <c r="AQ23" i="6"/>
  <c r="AO23" i="6"/>
  <c r="Y23" i="6"/>
  <c r="AM23" i="6"/>
  <c r="X23" i="6"/>
  <c r="AL23" i="6"/>
  <c r="L23" i="6"/>
  <c r="AI23" i="6"/>
  <c r="AD23" i="6"/>
  <c r="AC23" i="6"/>
  <c r="AB23" i="6"/>
  <c r="AA23" i="6"/>
  <c r="Z23" i="6"/>
  <c r="U23" i="6"/>
  <c r="T23" i="6"/>
  <c r="S23" i="6"/>
  <c r="R23" i="6"/>
  <c r="Q23" i="6"/>
  <c r="P23" i="6"/>
  <c r="O23" i="6"/>
  <c r="N23" i="6"/>
  <c r="M23" i="6"/>
  <c r="K23" i="6"/>
  <c r="J23" i="6"/>
  <c r="I23" i="6"/>
  <c r="H23" i="6"/>
  <c r="G23" i="6"/>
  <c r="F23" i="6"/>
  <c r="E23" i="6"/>
  <c r="D23" i="6"/>
  <c r="C23" i="6"/>
  <c r="B23" i="6"/>
  <c r="A23" i="6"/>
  <c r="AR22" i="6"/>
  <c r="AS22" i="6"/>
  <c r="V22" i="6"/>
  <c r="AJ22" i="6"/>
  <c r="W22" i="6"/>
  <c r="AK22" i="6"/>
  <c r="AN22" i="6"/>
  <c r="AP22" i="6"/>
  <c r="AQ22" i="6"/>
  <c r="AO22" i="6"/>
  <c r="Y22" i="6"/>
  <c r="AM22" i="6"/>
  <c r="X22" i="6"/>
  <c r="AL22" i="6"/>
  <c r="L22" i="6"/>
  <c r="AI22" i="6"/>
  <c r="AD22" i="6"/>
  <c r="AC22" i="6"/>
  <c r="AB22" i="6"/>
  <c r="AA22" i="6"/>
  <c r="Z22" i="6"/>
  <c r="U22" i="6"/>
  <c r="T22" i="6"/>
  <c r="S22" i="6"/>
  <c r="R22" i="6"/>
  <c r="Q22" i="6"/>
  <c r="P22" i="6"/>
  <c r="O22" i="6"/>
  <c r="N22" i="6"/>
  <c r="M22" i="6"/>
  <c r="K22" i="6"/>
  <c r="J22" i="6"/>
  <c r="I22" i="6"/>
  <c r="H22" i="6"/>
  <c r="G22" i="6"/>
  <c r="F22" i="6"/>
  <c r="E22" i="6"/>
  <c r="D22" i="6"/>
  <c r="C22" i="6"/>
  <c r="B22" i="6"/>
  <c r="A22" i="6"/>
  <c r="AR21" i="6"/>
  <c r="AS21" i="6"/>
  <c r="V21" i="6"/>
  <c r="AJ21" i="6"/>
  <c r="W21" i="6"/>
  <c r="AK21" i="6"/>
  <c r="AN21" i="6"/>
  <c r="AP21" i="6"/>
  <c r="AQ21" i="6"/>
  <c r="AO21" i="6"/>
  <c r="Y21" i="6"/>
  <c r="AM21" i="6"/>
  <c r="X21" i="6"/>
  <c r="AL21" i="6"/>
  <c r="L21" i="6"/>
  <c r="AI21" i="6"/>
  <c r="AD21" i="6"/>
  <c r="AC21" i="6"/>
  <c r="AB21" i="6"/>
  <c r="AA21" i="6"/>
  <c r="Z21" i="6"/>
  <c r="U21" i="6"/>
  <c r="T21" i="6"/>
  <c r="S21" i="6"/>
  <c r="R21" i="6"/>
  <c r="Q21" i="6"/>
  <c r="P21" i="6"/>
  <c r="O21" i="6"/>
  <c r="N21" i="6"/>
  <c r="M21" i="6"/>
  <c r="K21" i="6"/>
  <c r="J21" i="6"/>
  <c r="I21" i="6"/>
  <c r="H21" i="6"/>
  <c r="G21" i="6"/>
  <c r="F21" i="6"/>
  <c r="E21" i="6"/>
  <c r="D21" i="6"/>
  <c r="C21" i="6"/>
  <c r="B21" i="6"/>
  <c r="A21" i="6"/>
  <c r="AR20" i="6"/>
  <c r="AS20" i="6"/>
  <c r="V20" i="6"/>
  <c r="AJ20" i="6"/>
  <c r="W20" i="6"/>
  <c r="AK20" i="6"/>
  <c r="AN20" i="6"/>
  <c r="AP20" i="6"/>
  <c r="AQ20" i="6"/>
  <c r="AO20" i="6"/>
  <c r="Y20" i="6"/>
  <c r="AM20" i="6"/>
  <c r="X20" i="6"/>
  <c r="AL20" i="6"/>
  <c r="L20" i="6"/>
  <c r="AI20" i="6"/>
  <c r="AD20" i="6"/>
  <c r="AC20" i="6"/>
  <c r="AB20" i="6"/>
  <c r="AA20" i="6"/>
  <c r="Z20" i="6"/>
  <c r="U20" i="6"/>
  <c r="T20" i="6"/>
  <c r="S20" i="6"/>
  <c r="R20" i="6"/>
  <c r="Q20" i="6"/>
  <c r="P20" i="6"/>
  <c r="O20" i="6"/>
  <c r="N20" i="6"/>
  <c r="M20" i="6"/>
  <c r="K20" i="6"/>
  <c r="J20" i="6"/>
  <c r="I20" i="6"/>
  <c r="H20" i="6"/>
  <c r="G20" i="6"/>
  <c r="F20" i="6"/>
  <c r="E20" i="6"/>
  <c r="D20" i="6"/>
  <c r="C20" i="6"/>
  <c r="B20" i="6"/>
  <c r="A20" i="6"/>
  <c r="AR19" i="6"/>
  <c r="AS19" i="6"/>
  <c r="V19" i="6"/>
  <c r="AJ19" i="6"/>
  <c r="W19" i="6"/>
  <c r="AK19" i="6"/>
  <c r="AN19" i="6"/>
  <c r="AP19" i="6"/>
  <c r="AQ19" i="6"/>
  <c r="AO19" i="6"/>
  <c r="Y19" i="6"/>
  <c r="AM19" i="6"/>
  <c r="X19" i="6"/>
  <c r="AL19" i="6"/>
  <c r="L19" i="6"/>
  <c r="AI19" i="6"/>
  <c r="AD19" i="6"/>
  <c r="AC19" i="6"/>
  <c r="AB19" i="6"/>
  <c r="AA19" i="6"/>
  <c r="Z19" i="6"/>
  <c r="U19" i="6"/>
  <c r="T19" i="6"/>
  <c r="S19" i="6"/>
  <c r="R19" i="6"/>
  <c r="Q19" i="6"/>
  <c r="P19" i="6"/>
  <c r="O19" i="6"/>
  <c r="N19" i="6"/>
  <c r="M19" i="6"/>
  <c r="K19" i="6"/>
  <c r="J19" i="6"/>
  <c r="I19" i="6"/>
  <c r="H19" i="6"/>
  <c r="G19" i="6"/>
  <c r="F19" i="6"/>
  <c r="E19" i="6"/>
  <c r="D19" i="6"/>
  <c r="C19" i="6"/>
  <c r="B19" i="6"/>
  <c r="A19" i="6"/>
  <c r="AR18" i="6"/>
  <c r="AS18" i="6"/>
  <c r="V18" i="6"/>
  <c r="AJ18" i="6"/>
  <c r="W18" i="6"/>
  <c r="AK18" i="6"/>
  <c r="AN18" i="6"/>
  <c r="AP18" i="6"/>
  <c r="AQ18" i="6"/>
  <c r="AO18" i="6"/>
  <c r="Y18" i="6"/>
  <c r="AM18" i="6"/>
  <c r="X18" i="6"/>
  <c r="AL18" i="6"/>
  <c r="L18" i="6"/>
  <c r="AI18" i="6"/>
  <c r="AD18" i="6"/>
  <c r="AC18" i="6"/>
  <c r="AB18" i="6"/>
  <c r="AA18" i="6"/>
  <c r="Z18" i="6"/>
  <c r="U18" i="6"/>
  <c r="T18" i="6"/>
  <c r="S18" i="6"/>
  <c r="R18" i="6"/>
  <c r="Q18" i="6"/>
  <c r="P18" i="6"/>
  <c r="O18" i="6"/>
  <c r="N18" i="6"/>
  <c r="M18" i="6"/>
  <c r="K18" i="6"/>
  <c r="J18" i="6"/>
  <c r="I18" i="6"/>
  <c r="H18" i="6"/>
  <c r="G18" i="6"/>
  <c r="F18" i="6"/>
  <c r="E18" i="6"/>
  <c r="D18" i="6"/>
  <c r="C18" i="6"/>
  <c r="B18" i="6"/>
  <c r="A18" i="6"/>
  <c r="AR17" i="6"/>
  <c r="AS17" i="6"/>
  <c r="V17" i="6"/>
  <c r="AJ17" i="6"/>
  <c r="W17" i="6"/>
  <c r="AK17" i="6"/>
  <c r="AN17" i="6"/>
  <c r="AP17" i="6"/>
  <c r="AQ17" i="6"/>
  <c r="AO17" i="6"/>
  <c r="Y17" i="6"/>
  <c r="AM17" i="6"/>
  <c r="X17" i="6"/>
  <c r="AL17" i="6"/>
  <c r="L17" i="6"/>
  <c r="AI17" i="6"/>
  <c r="AD17" i="6"/>
  <c r="AC17" i="6"/>
  <c r="AB17" i="6"/>
  <c r="AA17" i="6"/>
  <c r="Z17" i="6"/>
  <c r="U17" i="6"/>
  <c r="T17" i="6"/>
  <c r="S17" i="6"/>
  <c r="R17" i="6"/>
  <c r="Q17" i="6"/>
  <c r="P17" i="6"/>
  <c r="O17" i="6"/>
  <c r="N17" i="6"/>
  <c r="M17" i="6"/>
  <c r="K17" i="6"/>
  <c r="J17" i="6"/>
  <c r="I17" i="6"/>
  <c r="H17" i="6"/>
  <c r="G17" i="6"/>
  <c r="F17" i="6"/>
  <c r="E17" i="6"/>
  <c r="D17" i="6"/>
  <c r="C17" i="6"/>
  <c r="B17" i="6"/>
  <c r="A17" i="6"/>
  <c r="AR16" i="6"/>
  <c r="AS16" i="6"/>
  <c r="V16" i="6"/>
  <c r="AJ16" i="6"/>
  <c r="W16" i="6"/>
  <c r="AK16" i="6"/>
  <c r="AN16" i="6"/>
  <c r="AP16" i="6"/>
  <c r="AQ16" i="6"/>
  <c r="AO16" i="6"/>
  <c r="Y16" i="6"/>
  <c r="AM16" i="6"/>
  <c r="X16" i="6"/>
  <c r="AL16" i="6"/>
  <c r="L16" i="6"/>
  <c r="AI16" i="6"/>
  <c r="AD16" i="6"/>
  <c r="AC16" i="6"/>
  <c r="AB16" i="6"/>
  <c r="AA16" i="6"/>
  <c r="Z16" i="6"/>
  <c r="U16" i="6"/>
  <c r="T16" i="6"/>
  <c r="S16" i="6"/>
  <c r="R16" i="6"/>
  <c r="Q16" i="6"/>
  <c r="P16" i="6"/>
  <c r="O16" i="6"/>
  <c r="N16" i="6"/>
  <c r="M16" i="6"/>
  <c r="K16" i="6"/>
  <c r="J16" i="6"/>
  <c r="I16" i="6"/>
  <c r="H16" i="6"/>
  <c r="G16" i="6"/>
  <c r="F16" i="6"/>
  <c r="E16" i="6"/>
  <c r="D16" i="6"/>
  <c r="C16" i="6"/>
  <c r="B16" i="6"/>
  <c r="A16" i="6"/>
  <c r="AR15" i="6"/>
  <c r="AS15" i="6"/>
  <c r="V15" i="6"/>
  <c r="AJ15" i="6"/>
  <c r="W15" i="6"/>
  <c r="AK15" i="6"/>
  <c r="AN15" i="6"/>
  <c r="AP15" i="6"/>
  <c r="AQ15" i="6"/>
  <c r="AO15" i="6"/>
  <c r="Y15" i="6"/>
  <c r="AM15" i="6"/>
  <c r="X15" i="6"/>
  <c r="AL15" i="6"/>
  <c r="L15" i="6"/>
  <c r="AI15" i="6"/>
  <c r="AD15" i="6"/>
  <c r="AC15" i="6"/>
  <c r="AB15" i="6"/>
  <c r="AA15" i="6"/>
  <c r="Z15" i="6"/>
  <c r="U15" i="6"/>
  <c r="T15" i="6"/>
  <c r="S15" i="6"/>
  <c r="R15" i="6"/>
  <c r="Q15" i="6"/>
  <c r="P15" i="6"/>
  <c r="O15" i="6"/>
  <c r="N15" i="6"/>
  <c r="M15" i="6"/>
  <c r="K15" i="6"/>
  <c r="J15" i="6"/>
  <c r="I15" i="6"/>
  <c r="H15" i="6"/>
  <c r="G15" i="6"/>
  <c r="F15" i="6"/>
  <c r="E15" i="6"/>
  <c r="D15" i="6"/>
  <c r="C15" i="6"/>
  <c r="B15" i="6"/>
  <c r="A15" i="6"/>
  <c r="AR14" i="6"/>
  <c r="AS14" i="6"/>
  <c r="V14" i="6"/>
  <c r="AJ14" i="6"/>
  <c r="W14" i="6"/>
  <c r="AK14" i="6"/>
  <c r="AN14" i="6"/>
  <c r="AP14" i="6"/>
  <c r="AQ14" i="6"/>
  <c r="AO14" i="6"/>
  <c r="Y14" i="6"/>
  <c r="AM14" i="6"/>
  <c r="X14" i="6"/>
  <c r="AL14" i="6"/>
  <c r="L14" i="6"/>
  <c r="AI14" i="6"/>
  <c r="AD14" i="6"/>
  <c r="AC14" i="6"/>
  <c r="AB14" i="6"/>
  <c r="AA14" i="6"/>
  <c r="Z14" i="6"/>
  <c r="U14" i="6"/>
  <c r="T14" i="6"/>
  <c r="S14" i="6"/>
  <c r="R14" i="6"/>
  <c r="Q14" i="6"/>
  <c r="P14" i="6"/>
  <c r="O14" i="6"/>
  <c r="N14" i="6"/>
  <c r="M14" i="6"/>
  <c r="K14" i="6"/>
  <c r="J14" i="6"/>
  <c r="I14" i="6"/>
  <c r="H14" i="6"/>
  <c r="G14" i="6"/>
  <c r="F14" i="6"/>
  <c r="E14" i="6"/>
  <c r="D14" i="6"/>
  <c r="C14" i="6"/>
  <c r="B14" i="6"/>
  <c r="A14" i="6"/>
  <c r="AR13" i="6"/>
  <c r="AS13" i="6"/>
  <c r="V13" i="6"/>
  <c r="AJ13" i="6"/>
  <c r="W13" i="6"/>
  <c r="AK13" i="6"/>
  <c r="AN13" i="6"/>
  <c r="AP13" i="6"/>
  <c r="AQ13" i="6"/>
  <c r="AO13" i="6"/>
  <c r="Y13" i="6"/>
  <c r="AM13" i="6"/>
  <c r="X13" i="6"/>
  <c r="AL13" i="6"/>
  <c r="L13" i="6"/>
  <c r="AI13" i="6"/>
  <c r="AD13" i="6"/>
  <c r="AC13" i="6"/>
  <c r="AB13" i="6"/>
  <c r="AA13" i="6"/>
  <c r="Z13" i="6"/>
  <c r="U13" i="6"/>
  <c r="T13" i="6"/>
  <c r="S13" i="6"/>
  <c r="R13" i="6"/>
  <c r="Q13" i="6"/>
  <c r="P13" i="6"/>
  <c r="O13" i="6"/>
  <c r="N13" i="6"/>
  <c r="M13" i="6"/>
  <c r="K13" i="6"/>
  <c r="J13" i="6"/>
  <c r="I13" i="6"/>
  <c r="H13" i="6"/>
  <c r="G13" i="6"/>
  <c r="F13" i="6"/>
  <c r="E13" i="6"/>
  <c r="D13" i="6"/>
  <c r="C13" i="6"/>
  <c r="B13" i="6"/>
  <c r="A13" i="6"/>
  <c r="AR12" i="6"/>
  <c r="AS12" i="6"/>
  <c r="V12" i="6"/>
  <c r="AJ12" i="6"/>
  <c r="W12" i="6"/>
  <c r="AK12" i="6"/>
  <c r="AN12" i="6"/>
  <c r="AP12" i="6"/>
  <c r="AQ12" i="6"/>
  <c r="AO12" i="6"/>
  <c r="Y12" i="6"/>
  <c r="AM12" i="6"/>
  <c r="X12" i="6"/>
  <c r="AL12" i="6"/>
  <c r="L12" i="6"/>
  <c r="AI12" i="6"/>
  <c r="AD12" i="6"/>
  <c r="AC12" i="6"/>
  <c r="AB12" i="6"/>
  <c r="AA12" i="6"/>
  <c r="Z12" i="6"/>
  <c r="U12" i="6"/>
  <c r="T12" i="6"/>
  <c r="S12" i="6"/>
  <c r="R12" i="6"/>
  <c r="Q12" i="6"/>
  <c r="P12" i="6"/>
  <c r="O12" i="6"/>
  <c r="N12" i="6"/>
  <c r="M12" i="6"/>
  <c r="K12" i="6"/>
  <c r="J12" i="6"/>
  <c r="I12" i="6"/>
  <c r="H12" i="6"/>
  <c r="G12" i="6"/>
  <c r="F12" i="6"/>
  <c r="E12" i="6"/>
  <c r="D12" i="6"/>
  <c r="C12" i="6"/>
  <c r="B12" i="6"/>
  <c r="A12" i="6"/>
  <c r="AR11" i="6"/>
  <c r="AS11" i="6"/>
  <c r="V11" i="6"/>
  <c r="AJ11" i="6"/>
  <c r="W11" i="6"/>
  <c r="AK11" i="6"/>
  <c r="AN11" i="6"/>
  <c r="AP11" i="6"/>
  <c r="AQ11" i="6"/>
  <c r="AO11" i="6"/>
  <c r="Y11" i="6"/>
  <c r="AM11" i="6"/>
  <c r="X11" i="6"/>
  <c r="AL11" i="6"/>
  <c r="L11" i="6"/>
  <c r="AI11" i="6"/>
  <c r="AD11" i="6"/>
  <c r="AC11" i="6"/>
  <c r="AB11" i="6"/>
  <c r="AA11" i="6"/>
  <c r="Z11" i="6"/>
  <c r="U11" i="6"/>
  <c r="T11" i="6"/>
  <c r="S11" i="6"/>
  <c r="R11" i="6"/>
  <c r="Q11" i="6"/>
  <c r="P11" i="6"/>
  <c r="O11" i="6"/>
  <c r="N11" i="6"/>
  <c r="M11" i="6"/>
  <c r="K11" i="6"/>
  <c r="J11" i="6"/>
  <c r="I11" i="6"/>
  <c r="H11" i="6"/>
  <c r="G11" i="6"/>
  <c r="F11" i="6"/>
  <c r="E11" i="6"/>
  <c r="D11" i="6"/>
  <c r="C11" i="6"/>
  <c r="B11" i="6"/>
  <c r="A11" i="6"/>
  <c r="AR10" i="6"/>
  <c r="AS10" i="6"/>
  <c r="V10" i="6"/>
  <c r="AJ10" i="6"/>
  <c r="W10" i="6"/>
  <c r="AK10" i="6"/>
  <c r="AN10" i="6"/>
  <c r="AP10" i="6"/>
  <c r="AQ10" i="6"/>
  <c r="AO10" i="6"/>
  <c r="Y10" i="6"/>
  <c r="AM10" i="6"/>
  <c r="X10" i="6"/>
  <c r="AL10" i="6"/>
  <c r="L10" i="6"/>
  <c r="AI10" i="6"/>
  <c r="AD10" i="6"/>
  <c r="AC10" i="6"/>
  <c r="AB10" i="6"/>
  <c r="AA10" i="6"/>
  <c r="Z10" i="6"/>
  <c r="U10" i="6"/>
  <c r="T10" i="6"/>
  <c r="S10" i="6"/>
  <c r="R10" i="6"/>
  <c r="Q10" i="6"/>
  <c r="P10" i="6"/>
  <c r="O10" i="6"/>
  <c r="N10" i="6"/>
  <c r="M10" i="6"/>
  <c r="K10" i="6"/>
  <c r="J10" i="6"/>
  <c r="I10" i="6"/>
  <c r="H10" i="6"/>
  <c r="G10" i="6"/>
  <c r="F10" i="6"/>
  <c r="E10" i="6"/>
  <c r="D10" i="6"/>
  <c r="C10" i="6"/>
  <c r="B10" i="6"/>
  <c r="A10" i="6"/>
  <c r="AR9" i="6"/>
  <c r="AS9" i="6"/>
  <c r="V9" i="6"/>
  <c r="AJ9" i="6"/>
  <c r="W9" i="6"/>
  <c r="AK9" i="6"/>
  <c r="AN9" i="6"/>
  <c r="AP9" i="6"/>
  <c r="AQ9" i="6"/>
  <c r="AO9" i="6"/>
  <c r="Y9" i="6"/>
  <c r="AM9" i="6"/>
  <c r="X9" i="6"/>
  <c r="AL9" i="6"/>
  <c r="L9" i="6"/>
  <c r="AI9" i="6"/>
  <c r="AD9" i="6"/>
  <c r="AC9" i="6"/>
  <c r="AB9" i="6"/>
  <c r="AA9" i="6"/>
  <c r="Z9" i="6"/>
  <c r="U9" i="6"/>
  <c r="T9" i="6"/>
  <c r="S9" i="6"/>
  <c r="R9" i="6"/>
  <c r="Q9" i="6"/>
  <c r="P9" i="6"/>
  <c r="O9" i="6"/>
  <c r="N9" i="6"/>
  <c r="M9" i="6"/>
  <c r="K9" i="6"/>
  <c r="J9" i="6"/>
  <c r="I9" i="6"/>
  <c r="H9" i="6"/>
  <c r="G9" i="6"/>
  <c r="F9" i="6"/>
  <c r="E9" i="6"/>
  <c r="D9" i="6"/>
  <c r="C9" i="6"/>
  <c r="B9" i="6"/>
  <c r="A9" i="6"/>
  <c r="AR8" i="6"/>
  <c r="AS8" i="6"/>
  <c r="V8" i="6"/>
  <c r="AJ8" i="6"/>
  <c r="W8" i="6"/>
  <c r="AK8" i="6"/>
  <c r="AN8" i="6"/>
  <c r="AP8" i="6"/>
  <c r="AQ8" i="6"/>
  <c r="AO8" i="6"/>
  <c r="Y8" i="6"/>
  <c r="AM8" i="6"/>
  <c r="X8" i="6"/>
  <c r="AL8" i="6"/>
  <c r="L8" i="6"/>
  <c r="AI8" i="6"/>
  <c r="AD8" i="6"/>
  <c r="AC8" i="6"/>
  <c r="AB8" i="6"/>
  <c r="AA8" i="6"/>
  <c r="Z8" i="6"/>
  <c r="U8" i="6"/>
  <c r="T8" i="6"/>
  <c r="S8" i="6"/>
  <c r="R8" i="6"/>
  <c r="Q8" i="6"/>
  <c r="P8" i="6"/>
  <c r="O8" i="6"/>
  <c r="N8" i="6"/>
  <c r="M8" i="6"/>
  <c r="K8" i="6"/>
  <c r="J8" i="6"/>
  <c r="I8" i="6"/>
  <c r="H8" i="6"/>
  <c r="G8" i="6"/>
  <c r="F8" i="6"/>
  <c r="E8" i="6"/>
  <c r="D8" i="6"/>
  <c r="C8" i="6"/>
  <c r="B8" i="6"/>
  <c r="A8" i="6"/>
  <c r="AD7" i="6"/>
  <c r="AC7" i="6"/>
  <c r="AB7" i="6"/>
  <c r="AA7" i="6"/>
  <c r="Z7" i="6"/>
  <c r="Y7" i="6"/>
  <c r="X7" i="6"/>
  <c r="W7" i="6"/>
  <c r="V7" i="6"/>
  <c r="U7" i="6"/>
  <c r="T7" i="6"/>
  <c r="S7" i="6"/>
  <c r="R7" i="6"/>
  <c r="Q7" i="6"/>
  <c r="P7" i="6"/>
  <c r="O7" i="6"/>
  <c r="N7" i="6"/>
  <c r="M7" i="6"/>
  <c r="L7" i="6"/>
  <c r="K7" i="6"/>
  <c r="J7" i="6"/>
  <c r="I7" i="6"/>
  <c r="H7" i="6"/>
  <c r="G7" i="6"/>
  <c r="F7" i="6"/>
  <c r="E7" i="6"/>
  <c r="D7" i="6"/>
  <c r="C7" i="6"/>
  <c r="B7" i="6"/>
  <c r="A7" i="6"/>
  <c r="AI4" i="6"/>
  <c r="AI3" i="6"/>
  <c r="AI5" i="4"/>
  <c r="L50" i="4"/>
  <c r="L67" i="4"/>
  <c r="AI67" i="4"/>
  <c r="V50" i="4"/>
  <c r="V67" i="4"/>
  <c r="AJ67" i="4"/>
  <c r="W50" i="4"/>
  <c r="W67" i="4"/>
  <c r="AK67" i="4"/>
  <c r="AN67" i="4"/>
  <c r="AO67" i="4"/>
  <c r="X50" i="4"/>
  <c r="X67" i="4"/>
  <c r="AL67" i="4"/>
  <c r="Y50" i="4"/>
  <c r="Y67" i="4"/>
  <c r="AM67" i="4"/>
  <c r="AR67" i="4"/>
  <c r="AS67" i="4"/>
  <c r="AP67" i="4"/>
  <c r="AQ67" i="4"/>
  <c r="B50" i="4"/>
  <c r="B67" i="4"/>
  <c r="C50" i="4"/>
  <c r="C67" i="4"/>
  <c r="D50" i="4"/>
  <c r="D67" i="4"/>
  <c r="E50" i="4"/>
  <c r="E67" i="4"/>
  <c r="F50" i="4"/>
  <c r="F67" i="4"/>
  <c r="G50" i="4"/>
  <c r="G67" i="4"/>
  <c r="H50" i="4"/>
  <c r="H67" i="4"/>
  <c r="I44" i="2"/>
  <c r="I50" i="4"/>
  <c r="I67" i="4"/>
  <c r="J50" i="4"/>
  <c r="J67" i="4"/>
  <c r="K50" i="4"/>
  <c r="K67" i="4"/>
  <c r="M44" i="2"/>
  <c r="M50" i="4"/>
  <c r="M67" i="4"/>
  <c r="N50" i="4"/>
  <c r="N67" i="4"/>
  <c r="O50" i="4"/>
  <c r="O67" i="4"/>
  <c r="P50" i="4"/>
  <c r="P67" i="4"/>
  <c r="Q50" i="4"/>
  <c r="Q67" i="4"/>
  <c r="R50" i="4"/>
  <c r="R67" i="4"/>
  <c r="S50" i="4"/>
  <c r="S67" i="4"/>
  <c r="T50" i="4"/>
  <c r="T67" i="4"/>
  <c r="U50" i="4"/>
  <c r="U67" i="4"/>
  <c r="Z50" i="4"/>
  <c r="Z67" i="4"/>
  <c r="AA50" i="4"/>
  <c r="AA67" i="4"/>
  <c r="AB50" i="4"/>
  <c r="AB67" i="4"/>
  <c r="AC50" i="4"/>
  <c r="AC67" i="4"/>
  <c r="AD50" i="4"/>
  <c r="AD67" i="4"/>
  <c r="A50" i="4"/>
  <c r="A67" i="4"/>
  <c r="L25" i="4"/>
  <c r="L59" i="4"/>
  <c r="AI59" i="4"/>
  <c r="V25" i="4"/>
  <c r="V59" i="4"/>
  <c r="AJ59" i="4"/>
  <c r="W25" i="4"/>
  <c r="W59" i="4"/>
  <c r="AK59" i="4"/>
  <c r="AN59" i="4"/>
  <c r="AO59" i="4"/>
  <c r="X25" i="4"/>
  <c r="X59" i="4"/>
  <c r="AL59" i="4"/>
  <c r="Y25" i="4"/>
  <c r="Y59" i="4"/>
  <c r="AM59" i="4"/>
  <c r="AR59" i="4"/>
  <c r="B25" i="4"/>
  <c r="B59" i="4"/>
  <c r="C25" i="4"/>
  <c r="C59" i="4"/>
  <c r="D25" i="4"/>
  <c r="D59" i="4"/>
  <c r="E25" i="4"/>
  <c r="E59" i="4"/>
  <c r="F25" i="4"/>
  <c r="F59" i="4"/>
  <c r="G25" i="4"/>
  <c r="G59" i="4"/>
  <c r="H25" i="4"/>
  <c r="H59" i="4"/>
  <c r="I19" i="2"/>
  <c r="I25" i="4"/>
  <c r="I59" i="4"/>
  <c r="J25" i="4"/>
  <c r="J59" i="4"/>
  <c r="K25" i="4"/>
  <c r="K59" i="4"/>
  <c r="M19" i="2"/>
  <c r="M25" i="4"/>
  <c r="M59" i="4"/>
  <c r="N25" i="4"/>
  <c r="N59" i="4"/>
  <c r="O25" i="4"/>
  <c r="O59" i="4"/>
  <c r="P25" i="4"/>
  <c r="P59" i="4"/>
  <c r="Q25" i="4"/>
  <c r="Q59" i="4"/>
  <c r="R25" i="4"/>
  <c r="R59" i="4"/>
  <c r="S25" i="4"/>
  <c r="S59" i="4"/>
  <c r="T25" i="4"/>
  <c r="T59" i="4"/>
  <c r="U25" i="4"/>
  <c r="U59" i="4"/>
  <c r="Z25" i="4"/>
  <c r="Z59" i="4"/>
  <c r="AA25" i="4"/>
  <c r="AA59" i="4"/>
  <c r="AB25" i="4"/>
  <c r="AB59" i="4"/>
  <c r="AC25" i="4"/>
  <c r="AC59" i="4"/>
  <c r="AD25" i="4"/>
  <c r="AD59" i="4"/>
  <c r="A25" i="4"/>
  <c r="A59" i="4"/>
  <c r="L61" i="4"/>
  <c r="AI61" i="4"/>
  <c r="V61" i="4"/>
  <c r="AJ61" i="4"/>
  <c r="Y61" i="4"/>
  <c r="AM61" i="4"/>
  <c r="AN61" i="4"/>
  <c r="AR61" i="4"/>
  <c r="AS61" i="4"/>
  <c r="AP61" i="4"/>
  <c r="V62" i="4"/>
  <c r="AJ62" i="4"/>
  <c r="W62" i="4"/>
  <c r="AK62" i="4"/>
  <c r="AN62" i="4"/>
  <c r="AO62" i="4"/>
  <c r="AR62" i="4"/>
  <c r="W63" i="4"/>
  <c r="AK63" i="4"/>
  <c r="X63" i="4"/>
  <c r="AL63" i="4"/>
  <c r="AR63" i="4"/>
  <c r="AS63" i="4"/>
  <c r="V64" i="4"/>
  <c r="AJ64" i="4"/>
  <c r="AN64" i="4"/>
  <c r="AR64" i="4"/>
  <c r="AS64" i="4"/>
  <c r="AP64" i="4"/>
  <c r="AR65" i="4"/>
  <c r="AS65" i="4"/>
  <c r="AR66" i="4"/>
  <c r="AR60" i="4"/>
  <c r="AS60" i="4"/>
  <c r="Y60" i="4"/>
  <c r="AM60" i="4"/>
  <c r="L60" i="4"/>
  <c r="AI60" i="4"/>
  <c r="L53" i="4"/>
  <c r="AI53" i="4"/>
  <c r="X53" i="4"/>
  <c r="AL53" i="4"/>
  <c r="Y53" i="4"/>
  <c r="AM53" i="4"/>
  <c r="AR53" i="4"/>
  <c r="AS53" i="4"/>
  <c r="L54" i="4"/>
  <c r="AI54" i="4"/>
  <c r="V54" i="4"/>
  <c r="AJ54" i="4"/>
  <c r="Y54" i="4"/>
  <c r="AM54" i="4"/>
  <c r="AN54" i="4"/>
  <c r="AR54" i="4"/>
  <c r="V55" i="4"/>
  <c r="AJ55" i="4"/>
  <c r="W55" i="4"/>
  <c r="AK55" i="4"/>
  <c r="AN55" i="4"/>
  <c r="AO55" i="4"/>
  <c r="AR55" i="4"/>
  <c r="AS55" i="4"/>
  <c r="Y56" i="4"/>
  <c r="AM56" i="4"/>
  <c r="AR56" i="4"/>
  <c r="AS56" i="4"/>
  <c r="A65" i="4"/>
  <c r="B65" i="4"/>
  <c r="C65" i="4"/>
  <c r="D65" i="4"/>
  <c r="E65" i="4"/>
  <c r="F65" i="4"/>
  <c r="G65" i="4"/>
  <c r="H65" i="4"/>
  <c r="I57" i="2"/>
  <c r="I65" i="4"/>
  <c r="J65" i="4"/>
  <c r="K65" i="4"/>
  <c r="L65" i="4"/>
  <c r="AI65" i="4"/>
  <c r="M57" i="2"/>
  <c r="M65" i="4"/>
  <c r="N65" i="4"/>
  <c r="O65" i="4"/>
  <c r="P65" i="4"/>
  <c r="Q65" i="4"/>
  <c r="R65" i="4"/>
  <c r="S65" i="4"/>
  <c r="A66" i="4"/>
  <c r="B66" i="4"/>
  <c r="C66" i="4"/>
  <c r="D66" i="4"/>
  <c r="E66" i="4"/>
  <c r="F66" i="4"/>
  <c r="G66" i="4"/>
  <c r="H66" i="4"/>
  <c r="I58" i="2"/>
  <c r="I66" i="4"/>
  <c r="J66" i="4"/>
  <c r="K66" i="4"/>
  <c r="L66" i="4"/>
  <c r="AI66" i="4"/>
  <c r="M58" i="2"/>
  <c r="M66" i="4"/>
  <c r="N66" i="4"/>
  <c r="O66" i="4"/>
  <c r="P66" i="4"/>
  <c r="Q66" i="4"/>
  <c r="R66" i="4"/>
  <c r="S66" i="4"/>
  <c r="A53" i="4"/>
  <c r="B53" i="4"/>
  <c r="C53" i="4"/>
  <c r="D53" i="4"/>
  <c r="E53" i="4"/>
  <c r="F53" i="4"/>
  <c r="G53" i="4"/>
  <c r="H53" i="4"/>
  <c r="I47" i="2"/>
  <c r="I53" i="4"/>
  <c r="J53" i="4"/>
  <c r="K53" i="4"/>
  <c r="M47" i="2"/>
  <c r="M53" i="4"/>
  <c r="N53" i="4"/>
  <c r="O53" i="4"/>
  <c r="P53" i="4"/>
  <c r="Q53" i="4"/>
  <c r="R53" i="4"/>
  <c r="S53" i="4"/>
  <c r="A54" i="4"/>
  <c r="B54" i="4"/>
  <c r="C54" i="4"/>
  <c r="D54" i="4"/>
  <c r="E54" i="4"/>
  <c r="F54" i="4"/>
  <c r="G54" i="4"/>
  <c r="H54" i="4"/>
  <c r="I48" i="2"/>
  <c r="I54" i="4"/>
  <c r="J54" i="4"/>
  <c r="K54" i="4"/>
  <c r="M48" i="2"/>
  <c r="M54" i="4"/>
  <c r="N54" i="4"/>
  <c r="O54" i="4"/>
  <c r="P54" i="4"/>
  <c r="Q54" i="4"/>
  <c r="R54" i="4"/>
  <c r="S54" i="4"/>
  <c r="A55" i="4"/>
  <c r="B55" i="4"/>
  <c r="C55" i="4"/>
  <c r="D55" i="4"/>
  <c r="E55" i="4"/>
  <c r="F55" i="4"/>
  <c r="G55" i="4"/>
  <c r="H55" i="4"/>
  <c r="I49" i="2"/>
  <c r="I55" i="4"/>
  <c r="J55" i="4"/>
  <c r="K55" i="4"/>
  <c r="L55" i="4"/>
  <c r="AI55" i="4"/>
  <c r="M49" i="2"/>
  <c r="M55" i="4"/>
  <c r="N55" i="4"/>
  <c r="O55" i="4"/>
  <c r="P55" i="4"/>
  <c r="Q55" i="4"/>
  <c r="R55" i="4"/>
  <c r="S55" i="4"/>
  <c r="A56" i="4"/>
  <c r="B56" i="4"/>
  <c r="C56" i="4"/>
  <c r="D56" i="4"/>
  <c r="E56" i="4"/>
  <c r="F56" i="4"/>
  <c r="G56" i="4"/>
  <c r="H56" i="4"/>
  <c r="I50" i="2"/>
  <c r="I56" i="4"/>
  <c r="J56" i="4"/>
  <c r="K56" i="4"/>
  <c r="L56" i="4"/>
  <c r="AI56" i="4"/>
  <c r="M50" i="2"/>
  <c r="M56" i="4"/>
  <c r="N56" i="4"/>
  <c r="O56" i="4"/>
  <c r="P56" i="4"/>
  <c r="Q56" i="4"/>
  <c r="R56" i="4"/>
  <c r="S56" i="4"/>
  <c r="A60" i="4"/>
  <c r="B60" i="4"/>
  <c r="C60" i="4"/>
  <c r="D60" i="4"/>
  <c r="E60" i="4"/>
  <c r="F60" i="4"/>
  <c r="G60" i="4"/>
  <c r="H60" i="4"/>
  <c r="I52" i="2"/>
  <c r="I60" i="4"/>
  <c r="J60" i="4"/>
  <c r="K60" i="4"/>
  <c r="M52" i="2"/>
  <c r="M60" i="4"/>
  <c r="N60" i="4"/>
  <c r="O60" i="4"/>
  <c r="P60" i="4"/>
  <c r="Q60" i="4"/>
  <c r="R60" i="4"/>
  <c r="S60" i="4"/>
  <c r="A61" i="4"/>
  <c r="B61" i="4"/>
  <c r="C61" i="4"/>
  <c r="D61" i="4"/>
  <c r="E61" i="4"/>
  <c r="F61" i="4"/>
  <c r="G61" i="4"/>
  <c r="H61" i="4"/>
  <c r="I53" i="2"/>
  <c r="I61" i="4"/>
  <c r="J61" i="4"/>
  <c r="K61" i="4"/>
  <c r="M53" i="2"/>
  <c r="M61" i="4"/>
  <c r="N61" i="4"/>
  <c r="O61" i="4"/>
  <c r="P61" i="4"/>
  <c r="Q61" i="4"/>
  <c r="R61" i="4"/>
  <c r="S61" i="4"/>
  <c r="A62" i="4"/>
  <c r="B62" i="4"/>
  <c r="C62" i="4"/>
  <c r="D62" i="4"/>
  <c r="E62" i="4"/>
  <c r="F62" i="4"/>
  <c r="G62" i="4"/>
  <c r="H62" i="4"/>
  <c r="I54" i="2"/>
  <c r="I62" i="4"/>
  <c r="J62" i="4"/>
  <c r="K62" i="4"/>
  <c r="L62" i="4"/>
  <c r="AI62" i="4"/>
  <c r="M54" i="2"/>
  <c r="M62" i="4"/>
  <c r="N62" i="4"/>
  <c r="O62" i="4"/>
  <c r="P62" i="4"/>
  <c r="Q62" i="4"/>
  <c r="R62" i="4"/>
  <c r="S62" i="4"/>
  <c r="A63" i="4"/>
  <c r="B63" i="4"/>
  <c r="C63" i="4"/>
  <c r="D63" i="4"/>
  <c r="E63" i="4"/>
  <c r="F63" i="4"/>
  <c r="G63" i="4"/>
  <c r="H63" i="4"/>
  <c r="I55" i="2"/>
  <c r="I63" i="4"/>
  <c r="J63" i="4"/>
  <c r="K63" i="4"/>
  <c r="L63" i="4"/>
  <c r="AI63" i="4"/>
  <c r="M55" i="2"/>
  <c r="M63" i="4"/>
  <c r="N63" i="4"/>
  <c r="O63" i="4"/>
  <c r="P63" i="4"/>
  <c r="Q63" i="4"/>
  <c r="R63" i="4"/>
  <c r="S63" i="4"/>
  <c r="A64" i="4"/>
  <c r="B64" i="4"/>
  <c r="C64" i="4"/>
  <c r="D64" i="4"/>
  <c r="E64" i="4"/>
  <c r="F64" i="4"/>
  <c r="G64" i="4"/>
  <c r="H64" i="4"/>
  <c r="I56" i="2"/>
  <c r="I64" i="4"/>
  <c r="J64" i="4"/>
  <c r="K64" i="4"/>
  <c r="L64" i="4"/>
  <c r="AI64" i="4"/>
  <c r="M56" i="2"/>
  <c r="M64" i="4"/>
  <c r="N64" i="4"/>
  <c r="O64" i="4"/>
  <c r="P64" i="4"/>
  <c r="Q64" i="4"/>
  <c r="R64" i="4"/>
  <c r="S64" i="4"/>
  <c r="M51" i="2"/>
  <c r="I51" i="2"/>
  <c r="M46" i="2"/>
  <c r="I46" i="2"/>
  <c r="M45" i="2"/>
  <c r="I45" i="2"/>
  <c r="M43" i="2"/>
  <c r="I43" i="2"/>
  <c r="M42" i="2"/>
  <c r="I42" i="2"/>
  <c r="M41" i="2"/>
  <c r="I41" i="2"/>
  <c r="M40" i="2"/>
  <c r="I40" i="2"/>
  <c r="M39" i="2"/>
  <c r="I39" i="2"/>
  <c r="M38" i="2"/>
  <c r="I38" i="2"/>
  <c r="M37" i="2"/>
  <c r="I37" i="2"/>
  <c r="M36" i="2"/>
  <c r="I36" i="2"/>
  <c r="M35" i="2"/>
  <c r="I35" i="2"/>
  <c r="M34" i="2"/>
  <c r="I34" i="2"/>
  <c r="M33" i="2"/>
  <c r="I33" i="2"/>
  <c r="M32" i="2"/>
  <c r="I32" i="2"/>
  <c r="M31" i="2"/>
  <c r="I31" i="2"/>
  <c r="M30" i="2"/>
  <c r="I30" i="2"/>
  <c r="M29" i="2"/>
  <c r="I29" i="2"/>
  <c r="M28" i="2"/>
  <c r="I28" i="2"/>
  <c r="M27" i="2"/>
  <c r="I27" i="2"/>
  <c r="M26" i="2"/>
  <c r="I26" i="2"/>
  <c r="M25" i="2"/>
  <c r="I25" i="2"/>
  <c r="M24" i="2"/>
  <c r="I24" i="2"/>
  <c r="M23" i="2"/>
  <c r="I23" i="2"/>
  <c r="M22" i="2"/>
  <c r="I22" i="2"/>
  <c r="M21" i="2"/>
  <c r="I21" i="2"/>
  <c r="M20" i="2"/>
  <c r="I20" i="2"/>
  <c r="M18" i="2"/>
  <c r="I18" i="2"/>
  <c r="M17" i="2"/>
  <c r="I17" i="2"/>
  <c r="M16" i="2"/>
  <c r="I16" i="2"/>
  <c r="M15" i="2"/>
  <c r="I15" i="2"/>
  <c r="M14" i="2"/>
  <c r="I14" i="2"/>
  <c r="M13" i="2"/>
  <c r="I13" i="2"/>
  <c r="M12" i="2"/>
  <c r="I12" i="2"/>
  <c r="M11" i="2"/>
  <c r="I11" i="2"/>
  <c r="M10" i="2"/>
  <c r="I10" i="2"/>
  <c r="M9" i="2"/>
  <c r="I9" i="2"/>
  <c r="M8" i="2"/>
  <c r="I8" i="2"/>
  <c r="M7" i="2"/>
  <c r="I7" i="2"/>
  <c r="M6" i="2"/>
  <c r="I6" i="2"/>
  <c r="M5" i="2"/>
  <c r="I5" i="2"/>
  <c r="M4" i="2"/>
  <c r="I4" i="2"/>
  <c r="M3" i="2"/>
  <c r="I3" i="2"/>
  <c r="M2" i="2"/>
  <c r="I2" i="2"/>
  <c r="AR51" i="4"/>
  <c r="AS51" i="4"/>
  <c r="AR52" i="4"/>
  <c r="A51" i="4"/>
  <c r="B51" i="4"/>
  <c r="C51" i="4"/>
  <c r="D51" i="4"/>
  <c r="E51" i="4"/>
  <c r="F51" i="4"/>
  <c r="G51" i="4"/>
  <c r="H51" i="4"/>
  <c r="I51" i="4"/>
  <c r="J51" i="4"/>
  <c r="K51" i="4"/>
  <c r="L51" i="4"/>
  <c r="AI51" i="4"/>
  <c r="M51" i="4"/>
  <c r="N51" i="4"/>
  <c r="O51" i="4"/>
  <c r="P51" i="4"/>
  <c r="Q51" i="4"/>
  <c r="R51" i="4"/>
  <c r="S51" i="4"/>
  <c r="T51" i="4"/>
  <c r="U51" i="4"/>
  <c r="V51" i="4"/>
  <c r="AJ51" i="4"/>
  <c r="AN51" i="4"/>
  <c r="AP51" i="4"/>
  <c r="W51" i="4"/>
  <c r="AK51" i="4"/>
  <c r="X51" i="4"/>
  <c r="AL51" i="4"/>
  <c r="Y51" i="4"/>
  <c r="AM51" i="4"/>
  <c r="Z51" i="4"/>
  <c r="AA51" i="4"/>
  <c r="AB51" i="4"/>
  <c r="AC51" i="4"/>
  <c r="AD51" i="4"/>
  <c r="A52" i="4"/>
  <c r="B52" i="4"/>
  <c r="C52" i="4"/>
  <c r="D52" i="4"/>
  <c r="E52" i="4"/>
  <c r="F52" i="4"/>
  <c r="G52" i="4"/>
  <c r="H52" i="4"/>
  <c r="I52" i="4"/>
  <c r="J52" i="4"/>
  <c r="K52" i="4"/>
  <c r="L52" i="4"/>
  <c r="AI52" i="4"/>
  <c r="M52" i="4"/>
  <c r="N52" i="4"/>
  <c r="O52" i="4"/>
  <c r="P52" i="4"/>
  <c r="Q52" i="4"/>
  <c r="R52" i="4"/>
  <c r="S52" i="4"/>
  <c r="T52" i="4"/>
  <c r="U52" i="4"/>
  <c r="V52" i="4"/>
  <c r="AJ52" i="4"/>
  <c r="AN52" i="4"/>
  <c r="W52" i="4"/>
  <c r="AK52" i="4"/>
  <c r="X52" i="4"/>
  <c r="AL52" i="4"/>
  <c r="Y52" i="4"/>
  <c r="AM52" i="4"/>
  <c r="Z52" i="4"/>
  <c r="AA52" i="4"/>
  <c r="AB52" i="4"/>
  <c r="AC52" i="4"/>
  <c r="AD52" i="4"/>
  <c r="AS9" i="4"/>
  <c r="AS10" i="4"/>
  <c r="AS11" i="4"/>
  <c r="AS12" i="4"/>
  <c r="AS13" i="4"/>
  <c r="AS14" i="4"/>
  <c r="AS15" i="4"/>
  <c r="AS16" i="4"/>
  <c r="AS18" i="4"/>
  <c r="AS19" i="4"/>
  <c r="AS20" i="4"/>
  <c r="AS21" i="4"/>
  <c r="AS23" i="4"/>
  <c r="AS24" i="4"/>
  <c r="AS25" i="4"/>
  <c r="AS26" i="4"/>
  <c r="AS27" i="4"/>
  <c r="AS28" i="4"/>
  <c r="AS30" i="4"/>
  <c r="AS31" i="4"/>
  <c r="AS32" i="4"/>
  <c r="AS33" i="4"/>
  <c r="AS34" i="4"/>
  <c r="AS35" i="4"/>
  <c r="AS36" i="4"/>
  <c r="AS37" i="4"/>
  <c r="AS39" i="4"/>
  <c r="AS40" i="4"/>
  <c r="AS41" i="4"/>
  <c r="AS42" i="4"/>
  <c r="AR44" i="4"/>
  <c r="AS44" i="4"/>
  <c r="AR45" i="4"/>
  <c r="AS45" i="4"/>
  <c r="AR46" i="4"/>
  <c r="AS46" i="4"/>
  <c r="AR47" i="4"/>
  <c r="AS47" i="4"/>
  <c r="AR48" i="4"/>
  <c r="AS48" i="4"/>
  <c r="AR49" i="4"/>
  <c r="AR50" i="4"/>
  <c r="AS50" i="4"/>
  <c r="AS8" i="4"/>
  <c r="AI4" i="4"/>
  <c r="AI3" i="4"/>
  <c r="A8" i="4"/>
  <c r="B8" i="4"/>
  <c r="C8" i="4"/>
  <c r="D8" i="4"/>
  <c r="E8" i="4"/>
  <c r="F8" i="4"/>
  <c r="G8" i="4"/>
  <c r="H8" i="4"/>
  <c r="J8" i="4"/>
  <c r="K8" i="4"/>
  <c r="L8" i="4"/>
  <c r="AI8" i="4"/>
  <c r="N8" i="4"/>
  <c r="O8" i="4"/>
  <c r="P8" i="4"/>
  <c r="Q8" i="4"/>
  <c r="R8" i="4"/>
  <c r="S8" i="4"/>
  <c r="T8" i="4"/>
  <c r="U8" i="4"/>
  <c r="V8" i="4"/>
  <c r="AJ8" i="4"/>
  <c r="AN8" i="4"/>
  <c r="W8" i="4"/>
  <c r="AK8" i="4"/>
  <c r="X8" i="4"/>
  <c r="AL8" i="4"/>
  <c r="Y8" i="4"/>
  <c r="AM8" i="4"/>
  <c r="Z8" i="4"/>
  <c r="AA8" i="4"/>
  <c r="AB8" i="4"/>
  <c r="AC8" i="4"/>
  <c r="AD8" i="4"/>
  <c r="A9" i="4"/>
  <c r="B9" i="4"/>
  <c r="C9" i="4"/>
  <c r="D9" i="4"/>
  <c r="E9" i="4"/>
  <c r="F9" i="4"/>
  <c r="G9" i="4"/>
  <c r="H9" i="4"/>
  <c r="J9" i="4"/>
  <c r="K9" i="4"/>
  <c r="L9" i="4"/>
  <c r="AI9" i="4"/>
  <c r="N9" i="4"/>
  <c r="O9" i="4"/>
  <c r="P9" i="4"/>
  <c r="Q9" i="4"/>
  <c r="R9" i="4"/>
  <c r="S9" i="4"/>
  <c r="T9" i="4"/>
  <c r="U9" i="4"/>
  <c r="V9" i="4"/>
  <c r="AJ9" i="4"/>
  <c r="W9" i="4"/>
  <c r="AK9" i="4"/>
  <c r="X9" i="4"/>
  <c r="AL9" i="4"/>
  <c r="Y9" i="4"/>
  <c r="AM9" i="4"/>
  <c r="Z9" i="4"/>
  <c r="AA9" i="4"/>
  <c r="AB9" i="4"/>
  <c r="AC9" i="4"/>
  <c r="AD9" i="4"/>
  <c r="A10" i="4"/>
  <c r="B10" i="4"/>
  <c r="C10" i="4"/>
  <c r="D10" i="4"/>
  <c r="E10" i="4"/>
  <c r="F10" i="4"/>
  <c r="G10" i="4"/>
  <c r="H10" i="4"/>
  <c r="J10" i="4"/>
  <c r="K10" i="4"/>
  <c r="L10" i="4"/>
  <c r="AI10" i="4"/>
  <c r="N10" i="4"/>
  <c r="O10" i="4"/>
  <c r="P10" i="4"/>
  <c r="Q10" i="4"/>
  <c r="R10" i="4"/>
  <c r="S10" i="4"/>
  <c r="T10" i="4"/>
  <c r="U10" i="4"/>
  <c r="V10" i="4"/>
  <c r="AJ10" i="4"/>
  <c r="W10" i="4"/>
  <c r="AK10" i="4"/>
  <c r="X10" i="4"/>
  <c r="AL10" i="4"/>
  <c r="Y10" i="4"/>
  <c r="AM10" i="4"/>
  <c r="Z10" i="4"/>
  <c r="AA10" i="4"/>
  <c r="AB10" i="4"/>
  <c r="AC10" i="4"/>
  <c r="AD10" i="4"/>
  <c r="A11" i="4"/>
  <c r="B11" i="4"/>
  <c r="C11" i="4"/>
  <c r="D11" i="4"/>
  <c r="E11" i="4"/>
  <c r="F11" i="4"/>
  <c r="G11" i="4"/>
  <c r="H11" i="4"/>
  <c r="J11" i="4"/>
  <c r="K11" i="4"/>
  <c r="L11" i="4"/>
  <c r="AI11" i="4"/>
  <c r="N11" i="4"/>
  <c r="O11" i="4"/>
  <c r="P11" i="4"/>
  <c r="Q11" i="4"/>
  <c r="R11" i="4"/>
  <c r="S11" i="4"/>
  <c r="T11" i="4"/>
  <c r="U11" i="4"/>
  <c r="V11" i="4"/>
  <c r="AJ11" i="4"/>
  <c r="W11" i="4"/>
  <c r="AK11" i="4"/>
  <c r="X11" i="4"/>
  <c r="AL11" i="4"/>
  <c r="Y11" i="4"/>
  <c r="AM11" i="4"/>
  <c r="Z11" i="4"/>
  <c r="AA11" i="4"/>
  <c r="AB11" i="4"/>
  <c r="AC11" i="4"/>
  <c r="AD11" i="4"/>
  <c r="A12" i="4"/>
  <c r="B12" i="4"/>
  <c r="C12" i="4"/>
  <c r="D12" i="4"/>
  <c r="E12" i="4"/>
  <c r="F12" i="4"/>
  <c r="G12" i="4"/>
  <c r="H12" i="4"/>
  <c r="J12" i="4"/>
  <c r="K12" i="4"/>
  <c r="L12" i="4"/>
  <c r="AI12" i="4"/>
  <c r="N12" i="4"/>
  <c r="O12" i="4"/>
  <c r="P12" i="4"/>
  <c r="Q12" i="4"/>
  <c r="R12" i="4"/>
  <c r="S12" i="4"/>
  <c r="T12" i="4"/>
  <c r="U12" i="4"/>
  <c r="V12" i="4"/>
  <c r="AJ12" i="4"/>
  <c r="W12" i="4"/>
  <c r="AK12" i="4"/>
  <c r="X12" i="4"/>
  <c r="AL12" i="4"/>
  <c r="Y12" i="4"/>
  <c r="AM12" i="4"/>
  <c r="Z12" i="4"/>
  <c r="AA12" i="4"/>
  <c r="AB12" i="4"/>
  <c r="AC12" i="4"/>
  <c r="AD12" i="4"/>
  <c r="A13" i="4"/>
  <c r="B13" i="4"/>
  <c r="C13" i="4"/>
  <c r="D13" i="4"/>
  <c r="E13" i="4"/>
  <c r="F13" i="4"/>
  <c r="G13" i="4"/>
  <c r="H13" i="4"/>
  <c r="J13" i="4"/>
  <c r="K13" i="4"/>
  <c r="L13" i="4"/>
  <c r="AI13" i="4"/>
  <c r="N13" i="4"/>
  <c r="O13" i="4"/>
  <c r="P13" i="4"/>
  <c r="Q13" i="4"/>
  <c r="R13" i="4"/>
  <c r="S13" i="4"/>
  <c r="T13" i="4"/>
  <c r="U13" i="4"/>
  <c r="V13" i="4"/>
  <c r="AJ13" i="4"/>
  <c r="W13" i="4"/>
  <c r="AK13" i="4"/>
  <c r="X13" i="4"/>
  <c r="AL13" i="4"/>
  <c r="Y13" i="4"/>
  <c r="AM13" i="4"/>
  <c r="Z13" i="4"/>
  <c r="AA13" i="4"/>
  <c r="AB13" i="4"/>
  <c r="AC13" i="4"/>
  <c r="AD13" i="4"/>
  <c r="A14" i="4"/>
  <c r="B14" i="4"/>
  <c r="C14" i="4"/>
  <c r="D14" i="4"/>
  <c r="E14" i="4"/>
  <c r="F14" i="4"/>
  <c r="G14" i="4"/>
  <c r="H14" i="4"/>
  <c r="J14" i="4"/>
  <c r="K14" i="4"/>
  <c r="L14" i="4"/>
  <c r="AI14" i="4"/>
  <c r="N14" i="4"/>
  <c r="O14" i="4"/>
  <c r="P14" i="4"/>
  <c r="Q14" i="4"/>
  <c r="R14" i="4"/>
  <c r="S14" i="4"/>
  <c r="T14" i="4"/>
  <c r="U14" i="4"/>
  <c r="V14" i="4"/>
  <c r="AJ14" i="4"/>
  <c r="W14" i="4"/>
  <c r="AK14" i="4"/>
  <c r="X14" i="4"/>
  <c r="AL14" i="4"/>
  <c r="Y14" i="4"/>
  <c r="AM14" i="4"/>
  <c r="Z14" i="4"/>
  <c r="AA14" i="4"/>
  <c r="AB14" i="4"/>
  <c r="AC14" i="4"/>
  <c r="AD14" i="4"/>
  <c r="A15" i="4"/>
  <c r="B15" i="4"/>
  <c r="C15" i="4"/>
  <c r="D15" i="4"/>
  <c r="E15" i="4"/>
  <c r="F15" i="4"/>
  <c r="G15" i="4"/>
  <c r="H15" i="4"/>
  <c r="J15" i="4"/>
  <c r="K15" i="4"/>
  <c r="L15" i="4"/>
  <c r="AI15" i="4"/>
  <c r="N15" i="4"/>
  <c r="O15" i="4"/>
  <c r="P15" i="4"/>
  <c r="Q15" i="4"/>
  <c r="R15" i="4"/>
  <c r="S15" i="4"/>
  <c r="T15" i="4"/>
  <c r="U15" i="4"/>
  <c r="V15" i="4"/>
  <c r="AJ15" i="4"/>
  <c r="W15" i="4"/>
  <c r="AK15" i="4"/>
  <c r="X15" i="4"/>
  <c r="AL15" i="4"/>
  <c r="Y15" i="4"/>
  <c r="AM15" i="4"/>
  <c r="Z15" i="4"/>
  <c r="AA15" i="4"/>
  <c r="AB15" i="4"/>
  <c r="AC15" i="4"/>
  <c r="AD15" i="4"/>
  <c r="A16" i="4"/>
  <c r="B16" i="4"/>
  <c r="C16" i="4"/>
  <c r="D16" i="4"/>
  <c r="E16" i="4"/>
  <c r="F16" i="4"/>
  <c r="G16" i="4"/>
  <c r="H16" i="4"/>
  <c r="J16" i="4"/>
  <c r="K16" i="4"/>
  <c r="L16" i="4"/>
  <c r="AI16" i="4"/>
  <c r="N16" i="4"/>
  <c r="O16" i="4"/>
  <c r="P16" i="4"/>
  <c r="Q16" i="4"/>
  <c r="R16" i="4"/>
  <c r="S16" i="4"/>
  <c r="T16" i="4"/>
  <c r="U16" i="4"/>
  <c r="V16" i="4"/>
  <c r="AJ16" i="4"/>
  <c r="W16" i="4"/>
  <c r="AK16" i="4"/>
  <c r="X16" i="4"/>
  <c r="AL16" i="4"/>
  <c r="Y16" i="4"/>
  <c r="AM16" i="4"/>
  <c r="Z16" i="4"/>
  <c r="AA16" i="4"/>
  <c r="AB16" i="4"/>
  <c r="AC16" i="4"/>
  <c r="AD16" i="4"/>
  <c r="A17" i="4"/>
  <c r="B17" i="4"/>
  <c r="C17" i="4"/>
  <c r="D17" i="4"/>
  <c r="E17" i="4"/>
  <c r="F17" i="4"/>
  <c r="G17" i="4"/>
  <c r="H17" i="4"/>
  <c r="J17" i="4"/>
  <c r="K17" i="4"/>
  <c r="L17" i="4"/>
  <c r="AI17" i="4"/>
  <c r="N17" i="4"/>
  <c r="O17" i="4"/>
  <c r="P17" i="4"/>
  <c r="Q17" i="4"/>
  <c r="R17" i="4"/>
  <c r="S17" i="4"/>
  <c r="T17" i="4"/>
  <c r="U17" i="4"/>
  <c r="V17" i="4"/>
  <c r="AJ17" i="4"/>
  <c r="W17" i="4"/>
  <c r="AK17" i="4"/>
  <c r="X17" i="4"/>
  <c r="AL17" i="4"/>
  <c r="Y17" i="4"/>
  <c r="AM17" i="4"/>
  <c r="Z17" i="4"/>
  <c r="AA17" i="4"/>
  <c r="AB17" i="4"/>
  <c r="AC17" i="4"/>
  <c r="AD17" i="4"/>
  <c r="A18" i="4"/>
  <c r="B18" i="4"/>
  <c r="C18" i="4"/>
  <c r="D18" i="4"/>
  <c r="E18" i="4"/>
  <c r="F18" i="4"/>
  <c r="G18" i="4"/>
  <c r="H18" i="4"/>
  <c r="J18" i="4"/>
  <c r="K18" i="4"/>
  <c r="L18" i="4"/>
  <c r="AI18" i="4"/>
  <c r="N18" i="4"/>
  <c r="O18" i="4"/>
  <c r="P18" i="4"/>
  <c r="Q18" i="4"/>
  <c r="R18" i="4"/>
  <c r="S18" i="4"/>
  <c r="T18" i="4"/>
  <c r="U18" i="4"/>
  <c r="V18" i="4"/>
  <c r="AJ18" i="4"/>
  <c r="W18" i="4"/>
  <c r="AK18" i="4"/>
  <c r="X18" i="4"/>
  <c r="AL18" i="4"/>
  <c r="Y18" i="4"/>
  <c r="AM18" i="4"/>
  <c r="Z18" i="4"/>
  <c r="AA18" i="4"/>
  <c r="AB18" i="4"/>
  <c r="AC18" i="4"/>
  <c r="AD18" i="4"/>
  <c r="A19" i="4"/>
  <c r="B19" i="4"/>
  <c r="C19" i="4"/>
  <c r="D19" i="4"/>
  <c r="E19" i="4"/>
  <c r="F19" i="4"/>
  <c r="G19" i="4"/>
  <c r="H19" i="4"/>
  <c r="J19" i="4"/>
  <c r="K19" i="4"/>
  <c r="L19" i="4"/>
  <c r="AI19" i="4"/>
  <c r="N19" i="4"/>
  <c r="O19" i="4"/>
  <c r="P19" i="4"/>
  <c r="Q19" i="4"/>
  <c r="R19" i="4"/>
  <c r="S19" i="4"/>
  <c r="T19" i="4"/>
  <c r="U19" i="4"/>
  <c r="V19" i="4"/>
  <c r="AJ19" i="4"/>
  <c r="W19" i="4"/>
  <c r="AK19" i="4"/>
  <c r="X19" i="4"/>
  <c r="AL19" i="4"/>
  <c r="Y19" i="4"/>
  <c r="AM19" i="4"/>
  <c r="Z19" i="4"/>
  <c r="AA19" i="4"/>
  <c r="AB19" i="4"/>
  <c r="AC19" i="4"/>
  <c r="AD19" i="4"/>
  <c r="A20" i="4"/>
  <c r="B20" i="4"/>
  <c r="C20" i="4"/>
  <c r="D20" i="4"/>
  <c r="E20" i="4"/>
  <c r="F20" i="4"/>
  <c r="G20" i="4"/>
  <c r="H20" i="4"/>
  <c r="J20" i="4"/>
  <c r="K20" i="4"/>
  <c r="L20" i="4"/>
  <c r="AI20" i="4"/>
  <c r="N20" i="4"/>
  <c r="O20" i="4"/>
  <c r="P20" i="4"/>
  <c r="Q20" i="4"/>
  <c r="R20" i="4"/>
  <c r="S20" i="4"/>
  <c r="T20" i="4"/>
  <c r="U20" i="4"/>
  <c r="V20" i="4"/>
  <c r="AJ20" i="4"/>
  <c r="W20" i="4"/>
  <c r="AK20" i="4"/>
  <c r="X20" i="4"/>
  <c r="AL20" i="4"/>
  <c r="Y20" i="4"/>
  <c r="AM20" i="4"/>
  <c r="Z20" i="4"/>
  <c r="AA20" i="4"/>
  <c r="AB20" i="4"/>
  <c r="AC20" i="4"/>
  <c r="AD20" i="4"/>
  <c r="A21" i="4"/>
  <c r="B21" i="4"/>
  <c r="C21" i="4"/>
  <c r="D21" i="4"/>
  <c r="E21" i="4"/>
  <c r="F21" i="4"/>
  <c r="G21" i="4"/>
  <c r="H21" i="4"/>
  <c r="J21" i="4"/>
  <c r="K21" i="4"/>
  <c r="L21" i="4"/>
  <c r="AI21" i="4"/>
  <c r="N21" i="4"/>
  <c r="O21" i="4"/>
  <c r="P21" i="4"/>
  <c r="Q21" i="4"/>
  <c r="R21" i="4"/>
  <c r="S21" i="4"/>
  <c r="T21" i="4"/>
  <c r="U21" i="4"/>
  <c r="V21" i="4"/>
  <c r="AJ21" i="4"/>
  <c r="W21" i="4"/>
  <c r="AK21" i="4"/>
  <c r="X21" i="4"/>
  <c r="AL21" i="4"/>
  <c r="Y21" i="4"/>
  <c r="AM21" i="4"/>
  <c r="Z21" i="4"/>
  <c r="AA21" i="4"/>
  <c r="AB21" i="4"/>
  <c r="AC21" i="4"/>
  <c r="AD21" i="4"/>
  <c r="A22" i="4"/>
  <c r="B22" i="4"/>
  <c r="C22" i="4"/>
  <c r="D22" i="4"/>
  <c r="E22" i="4"/>
  <c r="F22" i="4"/>
  <c r="G22" i="4"/>
  <c r="H22" i="4"/>
  <c r="J22" i="4"/>
  <c r="K22" i="4"/>
  <c r="L22" i="4"/>
  <c r="AI22" i="4"/>
  <c r="N22" i="4"/>
  <c r="O22" i="4"/>
  <c r="P22" i="4"/>
  <c r="Q22" i="4"/>
  <c r="R22" i="4"/>
  <c r="S22" i="4"/>
  <c r="T22" i="4"/>
  <c r="U22" i="4"/>
  <c r="V22" i="4"/>
  <c r="AJ22" i="4"/>
  <c r="W22" i="4"/>
  <c r="AK22" i="4"/>
  <c r="X22" i="4"/>
  <c r="AL22" i="4"/>
  <c r="Y22" i="4"/>
  <c r="AM22" i="4"/>
  <c r="Z22" i="4"/>
  <c r="AA22" i="4"/>
  <c r="AB22" i="4"/>
  <c r="AC22" i="4"/>
  <c r="AD22" i="4"/>
  <c r="A23" i="4"/>
  <c r="B23" i="4"/>
  <c r="C23" i="4"/>
  <c r="D23" i="4"/>
  <c r="E23" i="4"/>
  <c r="F23" i="4"/>
  <c r="G23" i="4"/>
  <c r="H23" i="4"/>
  <c r="J23" i="4"/>
  <c r="K23" i="4"/>
  <c r="L23" i="4"/>
  <c r="AI23" i="4"/>
  <c r="N23" i="4"/>
  <c r="O23" i="4"/>
  <c r="P23" i="4"/>
  <c r="Q23" i="4"/>
  <c r="R23" i="4"/>
  <c r="S23" i="4"/>
  <c r="T23" i="4"/>
  <c r="U23" i="4"/>
  <c r="V23" i="4"/>
  <c r="AJ23" i="4"/>
  <c r="W23" i="4"/>
  <c r="AK23" i="4"/>
  <c r="X23" i="4"/>
  <c r="AL23" i="4"/>
  <c r="Y23" i="4"/>
  <c r="AM23" i="4"/>
  <c r="Z23" i="4"/>
  <c r="AA23" i="4"/>
  <c r="AB23" i="4"/>
  <c r="AC23" i="4"/>
  <c r="AD23" i="4"/>
  <c r="A24" i="4"/>
  <c r="B24" i="4"/>
  <c r="C24" i="4"/>
  <c r="D24" i="4"/>
  <c r="E24" i="4"/>
  <c r="F24" i="4"/>
  <c r="G24" i="4"/>
  <c r="H24" i="4"/>
  <c r="J24" i="4"/>
  <c r="K24" i="4"/>
  <c r="L24" i="4"/>
  <c r="AI24" i="4"/>
  <c r="N24" i="4"/>
  <c r="O24" i="4"/>
  <c r="P24" i="4"/>
  <c r="Q24" i="4"/>
  <c r="R24" i="4"/>
  <c r="S24" i="4"/>
  <c r="T24" i="4"/>
  <c r="U24" i="4"/>
  <c r="V24" i="4"/>
  <c r="AJ24" i="4"/>
  <c r="W24" i="4"/>
  <c r="AK24" i="4"/>
  <c r="X24" i="4"/>
  <c r="AL24" i="4"/>
  <c r="Y24" i="4"/>
  <c r="AM24" i="4"/>
  <c r="Z24" i="4"/>
  <c r="AA24" i="4"/>
  <c r="AB24" i="4"/>
  <c r="AC24" i="4"/>
  <c r="AD24" i="4"/>
  <c r="AI25" i="4"/>
  <c r="AJ25" i="4"/>
  <c r="AK25" i="4"/>
  <c r="AL25" i="4"/>
  <c r="AM25" i="4"/>
  <c r="A26" i="4"/>
  <c r="B26" i="4"/>
  <c r="C26" i="4"/>
  <c r="D26" i="4"/>
  <c r="E26" i="4"/>
  <c r="F26" i="4"/>
  <c r="G26" i="4"/>
  <c r="H26" i="4"/>
  <c r="J26" i="4"/>
  <c r="K26" i="4"/>
  <c r="L26" i="4"/>
  <c r="AI26" i="4"/>
  <c r="N26" i="4"/>
  <c r="O26" i="4"/>
  <c r="P26" i="4"/>
  <c r="Q26" i="4"/>
  <c r="R26" i="4"/>
  <c r="S26" i="4"/>
  <c r="T26" i="4"/>
  <c r="U26" i="4"/>
  <c r="V26" i="4"/>
  <c r="AJ26" i="4"/>
  <c r="W26" i="4"/>
  <c r="AK26" i="4"/>
  <c r="X26" i="4"/>
  <c r="AL26" i="4"/>
  <c r="Y26" i="4"/>
  <c r="AM26" i="4"/>
  <c r="Z26" i="4"/>
  <c r="AA26" i="4"/>
  <c r="AB26" i="4"/>
  <c r="AC26" i="4"/>
  <c r="AD26" i="4"/>
  <c r="A27" i="4"/>
  <c r="B27" i="4"/>
  <c r="C27" i="4"/>
  <c r="D27" i="4"/>
  <c r="E27" i="4"/>
  <c r="F27" i="4"/>
  <c r="G27" i="4"/>
  <c r="H27" i="4"/>
  <c r="J27" i="4"/>
  <c r="K27" i="4"/>
  <c r="L27" i="4"/>
  <c r="AI27" i="4"/>
  <c r="N27" i="4"/>
  <c r="O27" i="4"/>
  <c r="P27" i="4"/>
  <c r="Q27" i="4"/>
  <c r="R27" i="4"/>
  <c r="S27" i="4"/>
  <c r="T27" i="4"/>
  <c r="U27" i="4"/>
  <c r="V27" i="4"/>
  <c r="AJ27" i="4"/>
  <c r="W27" i="4"/>
  <c r="AK27" i="4"/>
  <c r="X27" i="4"/>
  <c r="AL27" i="4"/>
  <c r="Y27" i="4"/>
  <c r="AM27" i="4"/>
  <c r="Z27" i="4"/>
  <c r="AA27" i="4"/>
  <c r="AB27" i="4"/>
  <c r="AC27" i="4"/>
  <c r="AD27" i="4"/>
  <c r="A28" i="4"/>
  <c r="B28" i="4"/>
  <c r="C28" i="4"/>
  <c r="D28" i="4"/>
  <c r="E28" i="4"/>
  <c r="F28" i="4"/>
  <c r="G28" i="4"/>
  <c r="H28" i="4"/>
  <c r="J28" i="4"/>
  <c r="K28" i="4"/>
  <c r="L28" i="4"/>
  <c r="AI28" i="4"/>
  <c r="N28" i="4"/>
  <c r="O28" i="4"/>
  <c r="P28" i="4"/>
  <c r="Q28" i="4"/>
  <c r="R28" i="4"/>
  <c r="S28" i="4"/>
  <c r="T28" i="4"/>
  <c r="U28" i="4"/>
  <c r="V28" i="4"/>
  <c r="AJ28" i="4"/>
  <c r="W28" i="4"/>
  <c r="AK28" i="4"/>
  <c r="X28" i="4"/>
  <c r="AL28" i="4"/>
  <c r="Y28" i="4"/>
  <c r="AM28" i="4"/>
  <c r="Z28" i="4"/>
  <c r="AA28" i="4"/>
  <c r="AB28" i="4"/>
  <c r="AC28" i="4"/>
  <c r="AD28" i="4"/>
  <c r="A29" i="4"/>
  <c r="B29" i="4"/>
  <c r="C29" i="4"/>
  <c r="D29" i="4"/>
  <c r="E29" i="4"/>
  <c r="F29" i="4"/>
  <c r="G29" i="4"/>
  <c r="H29" i="4"/>
  <c r="J29" i="4"/>
  <c r="K29" i="4"/>
  <c r="L29" i="4"/>
  <c r="AI29" i="4"/>
  <c r="N29" i="4"/>
  <c r="O29" i="4"/>
  <c r="P29" i="4"/>
  <c r="Q29" i="4"/>
  <c r="R29" i="4"/>
  <c r="S29" i="4"/>
  <c r="T29" i="4"/>
  <c r="U29" i="4"/>
  <c r="V29" i="4"/>
  <c r="AJ29" i="4"/>
  <c r="W29" i="4"/>
  <c r="AK29" i="4"/>
  <c r="X29" i="4"/>
  <c r="AL29" i="4"/>
  <c r="Y29" i="4"/>
  <c r="AM29" i="4"/>
  <c r="Z29" i="4"/>
  <c r="AA29" i="4"/>
  <c r="AB29" i="4"/>
  <c r="AC29" i="4"/>
  <c r="AD29" i="4"/>
  <c r="A30" i="4"/>
  <c r="B30" i="4"/>
  <c r="C30" i="4"/>
  <c r="D30" i="4"/>
  <c r="E30" i="4"/>
  <c r="F30" i="4"/>
  <c r="G30" i="4"/>
  <c r="H30" i="4"/>
  <c r="J30" i="4"/>
  <c r="K30" i="4"/>
  <c r="L30" i="4"/>
  <c r="AI30" i="4"/>
  <c r="N30" i="4"/>
  <c r="O30" i="4"/>
  <c r="P30" i="4"/>
  <c r="Q30" i="4"/>
  <c r="R30" i="4"/>
  <c r="S30" i="4"/>
  <c r="T30" i="4"/>
  <c r="U30" i="4"/>
  <c r="V30" i="4"/>
  <c r="AJ30" i="4"/>
  <c r="W30" i="4"/>
  <c r="AK30" i="4"/>
  <c r="X30" i="4"/>
  <c r="AL30" i="4"/>
  <c r="Y30" i="4"/>
  <c r="AM30" i="4"/>
  <c r="Z30" i="4"/>
  <c r="AA30" i="4"/>
  <c r="AB30" i="4"/>
  <c r="AC30" i="4"/>
  <c r="AD30" i="4"/>
  <c r="A31" i="4"/>
  <c r="B31" i="4"/>
  <c r="C31" i="4"/>
  <c r="D31" i="4"/>
  <c r="E31" i="4"/>
  <c r="F31" i="4"/>
  <c r="G31" i="4"/>
  <c r="H31" i="4"/>
  <c r="J31" i="4"/>
  <c r="K31" i="4"/>
  <c r="L31" i="4"/>
  <c r="AI31" i="4"/>
  <c r="N31" i="4"/>
  <c r="O31" i="4"/>
  <c r="P31" i="4"/>
  <c r="Q31" i="4"/>
  <c r="R31" i="4"/>
  <c r="S31" i="4"/>
  <c r="T31" i="4"/>
  <c r="U31" i="4"/>
  <c r="V31" i="4"/>
  <c r="AJ31" i="4"/>
  <c r="W31" i="4"/>
  <c r="AK31" i="4"/>
  <c r="X31" i="4"/>
  <c r="AL31" i="4"/>
  <c r="Y31" i="4"/>
  <c r="AM31" i="4"/>
  <c r="Z31" i="4"/>
  <c r="AA31" i="4"/>
  <c r="AB31" i="4"/>
  <c r="AC31" i="4"/>
  <c r="AD31" i="4"/>
  <c r="A32" i="4"/>
  <c r="B32" i="4"/>
  <c r="C32" i="4"/>
  <c r="D32" i="4"/>
  <c r="E32" i="4"/>
  <c r="F32" i="4"/>
  <c r="G32" i="4"/>
  <c r="H32" i="4"/>
  <c r="J32" i="4"/>
  <c r="K32" i="4"/>
  <c r="L32" i="4"/>
  <c r="AI32" i="4"/>
  <c r="N32" i="4"/>
  <c r="O32" i="4"/>
  <c r="P32" i="4"/>
  <c r="Q32" i="4"/>
  <c r="R32" i="4"/>
  <c r="S32" i="4"/>
  <c r="T32" i="4"/>
  <c r="U32" i="4"/>
  <c r="V32" i="4"/>
  <c r="AJ32" i="4"/>
  <c r="W32" i="4"/>
  <c r="AK32" i="4"/>
  <c r="X32" i="4"/>
  <c r="AL32" i="4"/>
  <c r="Y32" i="4"/>
  <c r="AM32" i="4"/>
  <c r="Z32" i="4"/>
  <c r="AA32" i="4"/>
  <c r="AB32" i="4"/>
  <c r="AC32" i="4"/>
  <c r="AD32" i="4"/>
  <c r="A33" i="4"/>
  <c r="B33" i="4"/>
  <c r="C33" i="4"/>
  <c r="D33" i="4"/>
  <c r="E33" i="4"/>
  <c r="F33" i="4"/>
  <c r="G33" i="4"/>
  <c r="H33" i="4"/>
  <c r="J33" i="4"/>
  <c r="K33" i="4"/>
  <c r="L33" i="4"/>
  <c r="AI33" i="4"/>
  <c r="N33" i="4"/>
  <c r="O33" i="4"/>
  <c r="P33" i="4"/>
  <c r="Q33" i="4"/>
  <c r="R33" i="4"/>
  <c r="S33" i="4"/>
  <c r="T33" i="4"/>
  <c r="U33" i="4"/>
  <c r="V33" i="4"/>
  <c r="AJ33" i="4"/>
  <c r="W33" i="4"/>
  <c r="AK33" i="4"/>
  <c r="X33" i="4"/>
  <c r="AL33" i="4"/>
  <c r="Y33" i="4"/>
  <c r="AM33" i="4"/>
  <c r="Z33" i="4"/>
  <c r="AA33" i="4"/>
  <c r="AB33" i="4"/>
  <c r="AC33" i="4"/>
  <c r="AD33" i="4"/>
  <c r="A34" i="4"/>
  <c r="B34" i="4"/>
  <c r="C34" i="4"/>
  <c r="D34" i="4"/>
  <c r="E34" i="4"/>
  <c r="F34" i="4"/>
  <c r="G34" i="4"/>
  <c r="H34" i="4"/>
  <c r="J34" i="4"/>
  <c r="K34" i="4"/>
  <c r="L34" i="4"/>
  <c r="AI34" i="4"/>
  <c r="N34" i="4"/>
  <c r="O34" i="4"/>
  <c r="P34" i="4"/>
  <c r="Q34" i="4"/>
  <c r="R34" i="4"/>
  <c r="S34" i="4"/>
  <c r="T34" i="4"/>
  <c r="U34" i="4"/>
  <c r="V34" i="4"/>
  <c r="AJ34" i="4"/>
  <c r="W34" i="4"/>
  <c r="AK34" i="4"/>
  <c r="X34" i="4"/>
  <c r="AL34" i="4"/>
  <c r="Y34" i="4"/>
  <c r="AM34" i="4"/>
  <c r="Z34" i="4"/>
  <c r="AA34" i="4"/>
  <c r="AB34" i="4"/>
  <c r="AC34" i="4"/>
  <c r="AD34" i="4"/>
  <c r="A35" i="4"/>
  <c r="B35" i="4"/>
  <c r="C35" i="4"/>
  <c r="D35" i="4"/>
  <c r="E35" i="4"/>
  <c r="F35" i="4"/>
  <c r="G35" i="4"/>
  <c r="H35" i="4"/>
  <c r="J35" i="4"/>
  <c r="K35" i="4"/>
  <c r="L35" i="4"/>
  <c r="AI35" i="4"/>
  <c r="N35" i="4"/>
  <c r="O35" i="4"/>
  <c r="P35" i="4"/>
  <c r="Q35" i="4"/>
  <c r="R35" i="4"/>
  <c r="S35" i="4"/>
  <c r="T35" i="4"/>
  <c r="U35" i="4"/>
  <c r="V35" i="4"/>
  <c r="AJ35" i="4"/>
  <c r="W35" i="4"/>
  <c r="AK35" i="4"/>
  <c r="X35" i="4"/>
  <c r="AL35" i="4"/>
  <c r="Y35" i="4"/>
  <c r="AM35" i="4"/>
  <c r="Z35" i="4"/>
  <c r="AA35" i="4"/>
  <c r="AB35" i="4"/>
  <c r="AC35" i="4"/>
  <c r="AD35" i="4"/>
  <c r="A36" i="4"/>
  <c r="B36" i="4"/>
  <c r="C36" i="4"/>
  <c r="D36" i="4"/>
  <c r="E36" i="4"/>
  <c r="F36" i="4"/>
  <c r="G36" i="4"/>
  <c r="H36" i="4"/>
  <c r="J36" i="4"/>
  <c r="K36" i="4"/>
  <c r="L36" i="4"/>
  <c r="AI36" i="4"/>
  <c r="N36" i="4"/>
  <c r="O36" i="4"/>
  <c r="P36" i="4"/>
  <c r="Q36" i="4"/>
  <c r="R36" i="4"/>
  <c r="S36" i="4"/>
  <c r="T36" i="4"/>
  <c r="U36" i="4"/>
  <c r="V36" i="4"/>
  <c r="AJ36" i="4"/>
  <c r="W36" i="4"/>
  <c r="AK36" i="4"/>
  <c r="X36" i="4"/>
  <c r="AL36" i="4"/>
  <c r="Y36" i="4"/>
  <c r="AM36" i="4"/>
  <c r="Z36" i="4"/>
  <c r="AA36" i="4"/>
  <c r="AB36" i="4"/>
  <c r="AC36" i="4"/>
  <c r="AD36" i="4"/>
  <c r="A37" i="4"/>
  <c r="B37" i="4"/>
  <c r="C37" i="4"/>
  <c r="D37" i="4"/>
  <c r="E37" i="4"/>
  <c r="F37" i="4"/>
  <c r="G37" i="4"/>
  <c r="H37" i="4"/>
  <c r="J37" i="4"/>
  <c r="K37" i="4"/>
  <c r="L37" i="4"/>
  <c r="AI37" i="4"/>
  <c r="N37" i="4"/>
  <c r="O37" i="4"/>
  <c r="P37" i="4"/>
  <c r="Q37" i="4"/>
  <c r="R37" i="4"/>
  <c r="S37" i="4"/>
  <c r="T37" i="4"/>
  <c r="U37" i="4"/>
  <c r="V37" i="4"/>
  <c r="AJ37" i="4"/>
  <c r="W37" i="4"/>
  <c r="AK37" i="4"/>
  <c r="X37" i="4"/>
  <c r="AL37" i="4"/>
  <c r="Y37" i="4"/>
  <c r="AM37" i="4"/>
  <c r="Z37" i="4"/>
  <c r="AA37" i="4"/>
  <c r="AB37" i="4"/>
  <c r="AC37" i="4"/>
  <c r="AD37" i="4"/>
  <c r="A38" i="4"/>
  <c r="B38" i="4"/>
  <c r="C38" i="4"/>
  <c r="D38" i="4"/>
  <c r="E38" i="4"/>
  <c r="F38" i="4"/>
  <c r="G38" i="4"/>
  <c r="H38" i="4"/>
  <c r="J38" i="4"/>
  <c r="K38" i="4"/>
  <c r="L38" i="4"/>
  <c r="AI38" i="4"/>
  <c r="N38" i="4"/>
  <c r="O38" i="4"/>
  <c r="P38" i="4"/>
  <c r="Q38" i="4"/>
  <c r="R38" i="4"/>
  <c r="S38" i="4"/>
  <c r="T38" i="4"/>
  <c r="U38" i="4"/>
  <c r="V38" i="4"/>
  <c r="AJ38" i="4"/>
  <c r="W38" i="4"/>
  <c r="AK38" i="4"/>
  <c r="X38" i="4"/>
  <c r="AL38" i="4"/>
  <c r="Y38" i="4"/>
  <c r="AM38" i="4"/>
  <c r="Z38" i="4"/>
  <c r="AA38" i="4"/>
  <c r="AB38" i="4"/>
  <c r="AC38" i="4"/>
  <c r="AD38" i="4"/>
  <c r="A39" i="4"/>
  <c r="B39" i="4"/>
  <c r="C39" i="4"/>
  <c r="D39" i="4"/>
  <c r="E39" i="4"/>
  <c r="F39" i="4"/>
  <c r="G39" i="4"/>
  <c r="H39" i="4"/>
  <c r="J39" i="4"/>
  <c r="K39" i="4"/>
  <c r="L39" i="4"/>
  <c r="AI39" i="4"/>
  <c r="N39" i="4"/>
  <c r="O39" i="4"/>
  <c r="P39" i="4"/>
  <c r="Q39" i="4"/>
  <c r="R39" i="4"/>
  <c r="S39" i="4"/>
  <c r="T39" i="4"/>
  <c r="U39" i="4"/>
  <c r="V39" i="4"/>
  <c r="AJ39" i="4"/>
  <c r="W39" i="4"/>
  <c r="AK39" i="4"/>
  <c r="X39" i="4"/>
  <c r="AL39" i="4"/>
  <c r="Y39" i="4"/>
  <c r="AM39" i="4"/>
  <c r="Z39" i="4"/>
  <c r="AA39" i="4"/>
  <c r="AB39" i="4"/>
  <c r="AC39" i="4"/>
  <c r="AD39" i="4"/>
  <c r="A40" i="4"/>
  <c r="B40" i="4"/>
  <c r="C40" i="4"/>
  <c r="D40" i="4"/>
  <c r="E40" i="4"/>
  <c r="F40" i="4"/>
  <c r="G40" i="4"/>
  <c r="H40" i="4"/>
  <c r="J40" i="4"/>
  <c r="K40" i="4"/>
  <c r="L40" i="4"/>
  <c r="AI40" i="4"/>
  <c r="N40" i="4"/>
  <c r="O40" i="4"/>
  <c r="P40" i="4"/>
  <c r="Q40" i="4"/>
  <c r="R40" i="4"/>
  <c r="S40" i="4"/>
  <c r="T40" i="4"/>
  <c r="U40" i="4"/>
  <c r="V40" i="4"/>
  <c r="AJ40" i="4"/>
  <c r="W40" i="4"/>
  <c r="AK40" i="4"/>
  <c r="X40" i="4"/>
  <c r="AL40" i="4"/>
  <c r="Y40" i="4"/>
  <c r="AM40" i="4"/>
  <c r="Z40" i="4"/>
  <c r="AA40" i="4"/>
  <c r="AB40" i="4"/>
  <c r="AC40" i="4"/>
  <c r="AD40" i="4"/>
  <c r="A41" i="4"/>
  <c r="B41" i="4"/>
  <c r="C41" i="4"/>
  <c r="D41" i="4"/>
  <c r="E41" i="4"/>
  <c r="F41" i="4"/>
  <c r="G41" i="4"/>
  <c r="H41" i="4"/>
  <c r="J41" i="4"/>
  <c r="K41" i="4"/>
  <c r="L41" i="4"/>
  <c r="AI41" i="4"/>
  <c r="N41" i="4"/>
  <c r="O41" i="4"/>
  <c r="P41" i="4"/>
  <c r="Q41" i="4"/>
  <c r="R41" i="4"/>
  <c r="S41" i="4"/>
  <c r="T41" i="4"/>
  <c r="U41" i="4"/>
  <c r="V41" i="4"/>
  <c r="AJ41" i="4"/>
  <c r="W41" i="4"/>
  <c r="AK41" i="4"/>
  <c r="X41" i="4"/>
  <c r="AL41" i="4"/>
  <c r="Y41" i="4"/>
  <c r="AM41" i="4"/>
  <c r="Z41" i="4"/>
  <c r="AA41" i="4"/>
  <c r="AB41" i="4"/>
  <c r="AC41" i="4"/>
  <c r="AD41" i="4"/>
  <c r="A42" i="4"/>
  <c r="B42" i="4"/>
  <c r="C42" i="4"/>
  <c r="D42" i="4"/>
  <c r="E42" i="4"/>
  <c r="F42" i="4"/>
  <c r="G42" i="4"/>
  <c r="H42" i="4"/>
  <c r="J42" i="4"/>
  <c r="K42" i="4"/>
  <c r="L42" i="4"/>
  <c r="AI42" i="4"/>
  <c r="N42" i="4"/>
  <c r="O42" i="4"/>
  <c r="P42" i="4"/>
  <c r="Q42" i="4"/>
  <c r="R42" i="4"/>
  <c r="S42" i="4"/>
  <c r="T42" i="4"/>
  <c r="U42" i="4"/>
  <c r="V42" i="4"/>
  <c r="AJ42" i="4"/>
  <c r="W42" i="4"/>
  <c r="AK42" i="4"/>
  <c r="X42" i="4"/>
  <c r="AL42" i="4"/>
  <c r="Y42" i="4"/>
  <c r="AM42" i="4"/>
  <c r="Z42" i="4"/>
  <c r="AA42" i="4"/>
  <c r="AB42" i="4"/>
  <c r="AC42" i="4"/>
  <c r="AD42" i="4"/>
  <c r="A44" i="4"/>
  <c r="B44" i="4"/>
  <c r="C44" i="4"/>
  <c r="D44" i="4"/>
  <c r="E44" i="4"/>
  <c r="F44" i="4"/>
  <c r="G44" i="4"/>
  <c r="H44" i="4"/>
  <c r="J44" i="4"/>
  <c r="K44" i="4"/>
  <c r="L44" i="4"/>
  <c r="AI44" i="4"/>
  <c r="N44" i="4"/>
  <c r="O44" i="4"/>
  <c r="P44" i="4"/>
  <c r="Q44" i="4"/>
  <c r="R44" i="4"/>
  <c r="S44" i="4"/>
  <c r="T44" i="4"/>
  <c r="U44" i="4"/>
  <c r="V44" i="4"/>
  <c r="AJ44" i="4"/>
  <c r="W44" i="4"/>
  <c r="AK44" i="4"/>
  <c r="X44" i="4"/>
  <c r="AL44" i="4"/>
  <c r="Y44" i="4"/>
  <c r="AM44" i="4"/>
  <c r="Z44" i="4"/>
  <c r="AA44" i="4"/>
  <c r="AB44" i="4"/>
  <c r="AC44" i="4"/>
  <c r="AD44" i="4"/>
  <c r="A45" i="4"/>
  <c r="B45" i="4"/>
  <c r="C45" i="4"/>
  <c r="D45" i="4"/>
  <c r="E45" i="4"/>
  <c r="F45" i="4"/>
  <c r="G45" i="4"/>
  <c r="H45" i="4"/>
  <c r="J45" i="4"/>
  <c r="K45" i="4"/>
  <c r="L45" i="4"/>
  <c r="AI45" i="4"/>
  <c r="N45" i="4"/>
  <c r="O45" i="4"/>
  <c r="P45" i="4"/>
  <c r="Q45" i="4"/>
  <c r="R45" i="4"/>
  <c r="S45" i="4"/>
  <c r="T45" i="4"/>
  <c r="U45" i="4"/>
  <c r="V45" i="4"/>
  <c r="AJ45" i="4"/>
  <c r="W45" i="4"/>
  <c r="AK45" i="4"/>
  <c r="X45" i="4"/>
  <c r="AL45" i="4"/>
  <c r="Y45" i="4"/>
  <c r="AM45" i="4"/>
  <c r="Z45" i="4"/>
  <c r="AA45" i="4"/>
  <c r="AB45" i="4"/>
  <c r="AC45" i="4"/>
  <c r="AD45" i="4"/>
  <c r="A46" i="4"/>
  <c r="B46" i="4"/>
  <c r="C46" i="4"/>
  <c r="D46" i="4"/>
  <c r="E46" i="4"/>
  <c r="F46" i="4"/>
  <c r="G46" i="4"/>
  <c r="H46" i="4"/>
  <c r="J46" i="4"/>
  <c r="K46" i="4"/>
  <c r="L46" i="4"/>
  <c r="AI46" i="4"/>
  <c r="N46" i="4"/>
  <c r="O46" i="4"/>
  <c r="P46" i="4"/>
  <c r="Q46" i="4"/>
  <c r="R46" i="4"/>
  <c r="S46" i="4"/>
  <c r="T46" i="4"/>
  <c r="U46" i="4"/>
  <c r="V46" i="4"/>
  <c r="AJ46" i="4"/>
  <c r="W46" i="4"/>
  <c r="AK46" i="4"/>
  <c r="X46" i="4"/>
  <c r="AL46" i="4"/>
  <c r="Y46" i="4"/>
  <c r="AM46" i="4"/>
  <c r="Z46" i="4"/>
  <c r="AA46" i="4"/>
  <c r="AB46" i="4"/>
  <c r="AC46" i="4"/>
  <c r="AD46" i="4"/>
  <c r="A47" i="4"/>
  <c r="B47" i="4"/>
  <c r="C47" i="4"/>
  <c r="D47" i="4"/>
  <c r="E47" i="4"/>
  <c r="F47" i="4"/>
  <c r="G47" i="4"/>
  <c r="H47" i="4"/>
  <c r="J47" i="4"/>
  <c r="K47" i="4"/>
  <c r="L47" i="4"/>
  <c r="AI47" i="4"/>
  <c r="N47" i="4"/>
  <c r="O47" i="4"/>
  <c r="P47" i="4"/>
  <c r="Q47" i="4"/>
  <c r="R47" i="4"/>
  <c r="S47" i="4"/>
  <c r="T47" i="4"/>
  <c r="U47" i="4"/>
  <c r="V47" i="4"/>
  <c r="AJ47" i="4"/>
  <c r="W47" i="4"/>
  <c r="AK47" i="4"/>
  <c r="X47" i="4"/>
  <c r="AL47" i="4"/>
  <c r="Y47" i="4"/>
  <c r="AM47" i="4"/>
  <c r="Z47" i="4"/>
  <c r="AA47" i="4"/>
  <c r="AB47" i="4"/>
  <c r="AC47" i="4"/>
  <c r="AD47" i="4"/>
  <c r="A48" i="4"/>
  <c r="B48" i="4"/>
  <c r="C48" i="4"/>
  <c r="D48" i="4"/>
  <c r="E48" i="4"/>
  <c r="F48" i="4"/>
  <c r="G48" i="4"/>
  <c r="H48" i="4"/>
  <c r="J48" i="4"/>
  <c r="K48" i="4"/>
  <c r="L48" i="4"/>
  <c r="AI48" i="4"/>
  <c r="N48" i="4"/>
  <c r="O48" i="4"/>
  <c r="P48" i="4"/>
  <c r="Q48" i="4"/>
  <c r="R48" i="4"/>
  <c r="S48" i="4"/>
  <c r="T48" i="4"/>
  <c r="U48" i="4"/>
  <c r="V48" i="4"/>
  <c r="AJ48" i="4"/>
  <c r="W48" i="4"/>
  <c r="AK48" i="4"/>
  <c r="X48" i="4"/>
  <c r="AL48" i="4"/>
  <c r="Y48" i="4"/>
  <c r="AM48" i="4"/>
  <c r="Z48" i="4"/>
  <c r="AA48" i="4"/>
  <c r="AB48" i="4"/>
  <c r="AC48" i="4"/>
  <c r="AD48" i="4"/>
  <c r="A49" i="4"/>
  <c r="B49" i="4"/>
  <c r="C49" i="4"/>
  <c r="D49" i="4"/>
  <c r="E49" i="4"/>
  <c r="F49" i="4"/>
  <c r="G49" i="4"/>
  <c r="H49" i="4"/>
  <c r="J49" i="4"/>
  <c r="K49" i="4"/>
  <c r="L49" i="4"/>
  <c r="AI49" i="4"/>
  <c r="N49" i="4"/>
  <c r="O49" i="4"/>
  <c r="P49" i="4"/>
  <c r="Q49" i="4"/>
  <c r="R49" i="4"/>
  <c r="S49" i="4"/>
  <c r="T49" i="4"/>
  <c r="U49" i="4"/>
  <c r="V49" i="4"/>
  <c r="AJ49" i="4"/>
  <c r="W49" i="4"/>
  <c r="AK49" i="4"/>
  <c r="X49" i="4"/>
  <c r="AL49" i="4"/>
  <c r="Y49" i="4"/>
  <c r="AM49" i="4"/>
  <c r="Z49" i="4"/>
  <c r="AA49" i="4"/>
  <c r="AB49" i="4"/>
  <c r="AC49" i="4"/>
  <c r="AD49" i="4"/>
  <c r="AI50" i="4"/>
  <c r="AJ50" i="4"/>
  <c r="AK50" i="4"/>
  <c r="AL50" i="4"/>
  <c r="AM50" i="4"/>
  <c r="T53" i="4"/>
  <c r="U53" i="4"/>
  <c r="V53" i="4"/>
  <c r="AJ53" i="4"/>
  <c r="W53" i="4"/>
  <c r="AK53" i="4"/>
  <c r="Z53" i="4"/>
  <c r="AA53" i="4"/>
  <c r="AB53" i="4"/>
  <c r="AC53" i="4"/>
  <c r="AD53" i="4"/>
  <c r="T54" i="4"/>
  <c r="U54" i="4"/>
  <c r="W54" i="4"/>
  <c r="AK54" i="4"/>
  <c r="X54" i="4"/>
  <c r="AL54" i="4"/>
  <c r="Z54" i="4"/>
  <c r="AA54" i="4"/>
  <c r="AB54" i="4"/>
  <c r="AC54" i="4"/>
  <c r="AD54" i="4"/>
  <c r="T55" i="4"/>
  <c r="U55" i="4"/>
  <c r="X55" i="4"/>
  <c r="AL55" i="4"/>
  <c r="Y55" i="4"/>
  <c r="AM55" i="4"/>
  <c r="Z55" i="4"/>
  <c r="AA55" i="4"/>
  <c r="AB55" i="4"/>
  <c r="AC55" i="4"/>
  <c r="AD55" i="4"/>
  <c r="T56" i="4"/>
  <c r="U56" i="4"/>
  <c r="V56" i="4"/>
  <c r="AJ56" i="4"/>
  <c r="W56" i="4"/>
  <c r="AK56" i="4"/>
  <c r="X56" i="4"/>
  <c r="AL56" i="4"/>
  <c r="Z56" i="4"/>
  <c r="AA56" i="4"/>
  <c r="AB56" i="4"/>
  <c r="AC56" i="4"/>
  <c r="AD56" i="4"/>
  <c r="T60" i="4"/>
  <c r="U60" i="4"/>
  <c r="V60" i="4"/>
  <c r="AJ60" i="4"/>
  <c r="AN60" i="4"/>
  <c r="AP60" i="4"/>
  <c r="W60" i="4"/>
  <c r="AK60" i="4"/>
  <c r="X60" i="4"/>
  <c r="AL60" i="4"/>
  <c r="Z60" i="4"/>
  <c r="AA60" i="4"/>
  <c r="AB60" i="4"/>
  <c r="AC60" i="4"/>
  <c r="AD60" i="4"/>
  <c r="T61" i="4"/>
  <c r="U61" i="4"/>
  <c r="W61" i="4"/>
  <c r="AK61" i="4"/>
  <c r="X61" i="4"/>
  <c r="AL61" i="4"/>
  <c r="Z61" i="4"/>
  <c r="AA61" i="4"/>
  <c r="AB61" i="4"/>
  <c r="AC61" i="4"/>
  <c r="AD61" i="4"/>
  <c r="T62" i="4"/>
  <c r="U62" i="4"/>
  <c r="X62" i="4"/>
  <c r="AL62" i="4"/>
  <c r="Y62" i="4"/>
  <c r="AM62" i="4"/>
  <c r="Z62" i="4"/>
  <c r="AA62" i="4"/>
  <c r="AB62" i="4"/>
  <c r="AC62" i="4"/>
  <c r="AD62" i="4"/>
  <c r="T63" i="4"/>
  <c r="U63" i="4"/>
  <c r="V63" i="4"/>
  <c r="AJ63" i="4"/>
  <c r="Y63" i="4"/>
  <c r="AM63" i="4"/>
  <c r="Z63" i="4"/>
  <c r="AA63" i="4"/>
  <c r="AB63" i="4"/>
  <c r="AC63" i="4"/>
  <c r="AD63" i="4"/>
  <c r="T64" i="4"/>
  <c r="U64" i="4"/>
  <c r="W64" i="4"/>
  <c r="AK64" i="4"/>
  <c r="X64" i="4"/>
  <c r="AL64" i="4"/>
  <c r="Y64" i="4"/>
  <c r="AM64" i="4"/>
  <c r="Z64" i="4"/>
  <c r="AA64" i="4"/>
  <c r="AB64" i="4"/>
  <c r="AC64" i="4"/>
  <c r="AD64" i="4"/>
  <c r="T65" i="4"/>
  <c r="U65" i="4"/>
  <c r="V65" i="4"/>
  <c r="AJ65" i="4"/>
  <c r="W65" i="4"/>
  <c r="AK65" i="4"/>
  <c r="X65" i="4"/>
  <c r="AL65" i="4"/>
  <c r="Y65" i="4"/>
  <c r="AM65" i="4"/>
  <c r="Z65" i="4"/>
  <c r="AA65" i="4"/>
  <c r="AB65" i="4"/>
  <c r="AC65" i="4"/>
  <c r="AD65" i="4"/>
  <c r="T66" i="4"/>
  <c r="U66" i="4"/>
  <c r="V66" i="4"/>
  <c r="AJ66" i="4"/>
  <c r="W66" i="4"/>
  <c r="AK66" i="4"/>
  <c r="X66" i="4"/>
  <c r="AL66" i="4"/>
  <c r="Y66" i="4"/>
  <c r="AM66" i="4"/>
  <c r="Z66" i="4"/>
  <c r="AA66" i="4"/>
  <c r="AB66" i="4"/>
  <c r="AC66" i="4"/>
  <c r="AD66" i="4"/>
  <c r="B7" i="4"/>
  <c r="C7" i="4"/>
  <c r="D7" i="4"/>
  <c r="E7" i="4"/>
  <c r="F7" i="4"/>
  <c r="G7" i="4"/>
  <c r="H7" i="4"/>
  <c r="I7" i="4"/>
  <c r="J7" i="4"/>
  <c r="K7" i="4"/>
  <c r="L7" i="4"/>
  <c r="M7" i="4"/>
  <c r="N7" i="4"/>
  <c r="O7" i="4"/>
  <c r="P7" i="4"/>
  <c r="Q7" i="4"/>
  <c r="R7" i="4"/>
  <c r="S7" i="4"/>
  <c r="T7" i="4"/>
  <c r="U7" i="4"/>
  <c r="V7" i="4"/>
  <c r="W7" i="4"/>
  <c r="X7" i="4"/>
  <c r="Y7" i="4"/>
  <c r="Z7" i="4"/>
  <c r="AA7" i="4"/>
  <c r="AB7" i="4"/>
  <c r="AC7" i="4"/>
  <c r="AD7" i="4"/>
  <c r="A7" i="4"/>
  <c r="AS59" i="4"/>
  <c r="AP59" i="4"/>
  <c r="AQ59" i="4"/>
  <c r="AN53" i="4"/>
  <c r="AO53" i="4"/>
  <c r="AP53" i="4"/>
  <c r="AQ53" i="4"/>
  <c r="AN63" i="4"/>
  <c r="AO63" i="4"/>
  <c r="AN56" i="4"/>
  <c r="AO56" i="4"/>
  <c r="AP56" i="4"/>
  <c r="AQ56" i="4"/>
  <c r="AN66" i="4"/>
  <c r="AO66" i="4"/>
  <c r="AO64" i="4"/>
  <c r="AQ64" i="4"/>
  <c r="AN65" i="4"/>
  <c r="AO65" i="4"/>
  <c r="AO54" i="4"/>
  <c r="AQ61" i="4"/>
  <c r="AP63" i="4"/>
  <c r="AQ63" i="4"/>
  <c r="AO61" i="4"/>
  <c r="AP55" i="4"/>
  <c r="AQ55" i="4"/>
  <c r="AS62" i="4"/>
  <c r="AP62" i="4"/>
  <c r="AQ62" i="4"/>
  <c r="AP65" i="4"/>
  <c r="AQ65" i="4"/>
  <c r="AS66" i="4"/>
  <c r="AP66" i="4"/>
  <c r="AQ66" i="4"/>
  <c r="AQ60" i="4"/>
  <c r="AO60" i="4"/>
  <c r="AS54" i="4"/>
  <c r="AP54" i="4"/>
  <c r="AQ54" i="4"/>
  <c r="AO52" i="4"/>
  <c r="AQ51" i="4"/>
  <c r="AO51" i="4"/>
  <c r="AS52" i="4"/>
  <c r="AP52" i="4"/>
  <c r="AQ52" i="4"/>
  <c r="AP8" i="4"/>
  <c r="AQ8" i="4"/>
  <c r="AN49" i="4"/>
  <c r="AN47" i="4"/>
  <c r="AO47" i="4"/>
  <c r="AN45" i="4"/>
  <c r="AP45" i="4"/>
  <c r="AQ45" i="4"/>
  <c r="AN42" i="4"/>
  <c r="AP42" i="4"/>
  <c r="AQ42" i="4"/>
  <c r="AN40" i="4"/>
  <c r="AP40" i="4"/>
  <c r="AQ40" i="4"/>
  <c r="AN38" i="4"/>
  <c r="AO38" i="4"/>
  <c r="AN36" i="4"/>
  <c r="AP36" i="4"/>
  <c r="AQ36" i="4"/>
  <c r="AN34" i="4"/>
  <c r="AP34" i="4"/>
  <c r="AN32" i="4"/>
  <c r="AP32" i="4"/>
  <c r="AQ32" i="4"/>
  <c r="AN30" i="4"/>
  <c r="AP30" i="4"/>
  <c r="AQ30" i="4"/>
  <c r="AN28" i="4"/>
  <c r="AO28" i="4"/>
  <c r="AN26" i="4"/>
  <c r="AP26" i="4"/>
  <c r="AQ26" i="4"/>
  <c r="AN24" i="4"/>
  <c r="AP24" i="4"/>
  <c r="AQ24" i="4"/>
  <c r="AN22" i="4"/>
  <c r="AO22" i="4"/>
  <c r="AN20" i="4"/>
  <c r="AP20" i="4"/>
  <c r="AQ20" i="4"/>
  <c r="AN18" i="4"/>
  <c r="AO18" i="4"/>
  <c r="AN16" i="4"/>
  <c r="AO16" i="4"/>
  <c r="AN14" i="4"/>
  <c r="AO14" i="4"/>
  <c r="AP14" i="4"/>
  <c r="AQ14" i="4"/>
  <c r="AN12" i="4"/>
  <c r="AO12" i="4"/>
  <c r="AN10" i="4"/>
  <c r="AP10" i="4"/>
  <c r="AQ10" i="4"/>
  <c r="AN50" i="4"/>
  <c r="AP50" i="4"/>
  <c r="AQ50" i="4"/>
  <c r="AN48" i="4"/>
  <c r="AP48" i="4"/>
  <c r="AQ48" i="4"/>
  <c r="AN46" i="4"/>
  <c r="AP46" i="4"/>
  <c r="AQ46" i="4"/>
  <c r="AN44" i="4"/>
  <c r="AP44" i="4"/>
  <c r="AN41" i="4"/>
  <c r="AP41" i="4"/>
  <c r="AQ41" i="4"/>
  <c r="AN39" i="4"/>
  <c r="AP39" i="4"/>
  <c r="AQ39" i="4"/>
  <c r="AN37" i="4"/>
  <c r="AP37" i="4"/>
  <c r="AQ37" i="4"/>
  <c r="AN35" i="4"/>
  <c r="AO35" i="4"/>
  <c r="AN33" i="4"/>
  <c r="AP33" i="4"/>
  <c r="AQ33" i="4"/>
  <c r="AN31" i="4"/>
  <c r="AO31" i="4"/>
  <c r="AN29" i="4"/>
  <c r="AN27" i="4"/>
  <c r="AP27" i="4"/>
  <c r="AQ27" i="4"/>
  <c r="AN25" i="4"/>
  <c r="AP25" i="4"/>
  <c r="AQ25" i="4"/>
  <c r="AN23" i="4"/>
  <c r="AO23" i="4"/>
  <c r="AN21" i="4"/>
  <c r="AP21" i="4"/>
  <c r="AQ21" i="4"/>
  <c r="AN19" i="4"/>
  <c r="AP19" i="4"/>
  <c r="AQ19" i="4"/>
  <c r="AN17" i="4"/>
  <c r="AN15" i="4"/>
  <c r="AP15" i="4"/>
  <c r="AQ15" i="4"/>
  <c r="AN13" i="4"/>
  <c r="AP13" i="4"/>
  <c r="AQ13" i="4"/>
  <c r="AN11" i="4"/>
  <c r="AO11" i="4"/>
  <c r="AN9" i="4"/>
  <c r="AO9" i="4"/>
  <c r="AS49" i="4"/>
  <c r="AS38" i="4"/>
  <c r="AQ34" i="4"/>
  <c r="AS29" i="4"/>
  <c r="AS22" i="4"/>
  <c r="AS17" i="4"/>
  <c r="AP18" i="4"/>
  <c r="AQ18" i="4"/>
  <c r="AQ44" i="4"/>
  <c r="AO8" i="4"/>
  <c r="AO37" i="4"/>
  <c r="AP28" i="4"/>
  <c r="AQ28" i="4"/>
  <c r="AP35" i="4"/>
  <c r="AQ35" i="4"/>
  <c r="AP16" i="4"/>
  <c r="AQ16" i="4"/>
  <c r="AO13" i="4"/>
  <c r="AO19" i="4"/>
  <c r="AO48" i="4"/>
  <c r="AP31" i="4"/>
  <c r="AQ31" i="4"/>
  <c r="AO30" i="4"/>
  <c r="AP12" i="4"/>
  <c r="AQ12" i="4"/>
  <c r="AP23" i="4"/>
  <c r="AQ23" i="4"/>
  <c r="AP47" i="4"/>
  <c r="AQ47" i="4"/>
  <c r="AP9" i="4"/>
  <c r="AQ9" i="4"/>
  <c r="AO33" i="4"/>
  <c r="AO10" i="4"/>
  <c r="AO26" i="4"/>
  <c r="AO45" i="4"/>
  <c r="AP11" i="4"/>
  <c r="AQ11" i="4"/>
  <c r="AO20" i="4"/>
  <c r="AO24" i="4"/>
  <c r="AO32" i="4"/>
  <c r="AP17" i="4"/>
  <c r="AQ17" i="4"/>
  <c r="AO21" i="4"/>
  <c r="AO25" i="4"/>
  <c r="AO39" i="4"/>
  <c r="AO44" i="4"/>
  <c r="AO36" i="4"/>
  <c r="AO40" i="4"/>
  <c r="AP29" i="4"/>
  <c r="AQ29" i="4"/>
  <c r="AO29" i="4"/>
  <c r="AP49" i="4"/>
  <c r="AQ49" i="4"/>
  <c r="AO15" i="4"/>
  <c r="AO27" i="4"/>
  <c r="AO41" i="4"/>
  <c r="AO46" i="4"/>
  <c r="AO50" i="4"/>
  <c r="AO49" i="4"/>
  <c r="AO17" i="4"/>
  <c r="AP22" i="4"/>
  <c r="AQ22" i="4"/>
  <c r="AO34" i="4"/>
  <c r="AP38" i="4"/>
  <c r="AQ38" i="4"/>
  <c r="AO42" i="4"/>
  <c r="M49" i="4"/>
  <c r="I49" i="4"/>
  <c r="M48" i="4"/>
  <c r="I48" i="4"/>
  <c r="M47" i="4"/>
  <c r="I47" i="4"/>
  <c r="M46" i="4"/>
  <c r="I46" i="4"/>
  <c r="M45" i="4"/>
  <c r="I45" i="4"/>
  <c r="M44" i="4"/>
  <c r="I44" i="4"/>
  <c r="M42" i="4"/>
  <c r="I42" i="4"/>
  <c r="M41" i="4"/>
  <c r="I41" i="4"/>
  <c r="M40" i="4"/>
  <c r="I40" i="4"/>
  <c r="M39" i="4"/>
  <c r="I39" i="4"/>
  <c r="M38" i="4"/>
  <c r="I38" i="4"/>
  <c r="M37" i="4"/>
  <c r="I37" i="4"/>
  <c r="M36" i="4"/>
  <c r="I36" i="4"/>
  <c r="M35" i="4"/>
  <c r="I35" i="4"/>
  <c r="M34" i="4"/>
  <c r="I34" i="4"/>
  <c r="M33" i="4"/>
  <c r="I33" i="4"/>
  <c r="M32" i="4"/>
  <c r="I32" i="4"/>
  <c r="M31" i="4"/>
  <c r="I31" i="4"/>
  <c r="M30" i="4"/>
  <c r="I30" i="4"/>
  <c r="M29" i="4"/>
  <c r="I29" i="4"/>
  <c r="M28" i="4"/>
  <c r="I28" i="4"/>
  <c r="M27" i="4"/>
  <c r="I27" i="4"/>
  <c r="M26" i="4"/>
  <c r="I26" i="4"/>
  <c r="M24" i="4"/>
  <c r="I24" i="4"/>
  <c r="M23" i="4"/>
  <c r="I23" i="4"/>
  <c r="M22" i="4"/>
  <c r="I22" i="4"/>
  <c r="M21" i="4"/>
  <c r="I21" i="4"/>
  <c r="M20" i="4"/>
  <c r="I20" i="4"/>
  <c r="M19" i="4"/>
  <c r="I19" i="4"/>
  <c r="M18" i="4"/>
  <c r="I18" i="4"/>
  <c r="M17" i="4"/>
  <c r="I17" i="4"/>
  <c r="M16" i="4"/>
  <c r="I16" i="4"/>
  <c r="M15" i="4"/>
  <c r="I15" i="4"/>
  <c r="M14" i="4"/>
  <c r="I14" i="4"/>
  <c r="M13" i="4"/>
  <c r="I13" i="4"/>
  <c r="M12" i="4"/>
  <c r="I12" i="4"/>
  <c r="M11" i="4"/>
  <c r="I11" i="4"/>
  <c r="M10" i="4"/>
  <c r="I10" i="4"/>
  <c r="M9" i="4"/>
  <c r="I9" i="4"/>
  <c r="M8" i="4"/>
  <c r="I8" i="4"/>
</calcChain>
</file>

<file path=xl/sharedStrings.xml><?xml version="1.0" encoding="utf-8"?>
<sst xmlns="http://schemas.openxmlformats.org/spreadsheetml/2006/main" count="1782" uniqueCount="261">
  <si>
    <t xml:space="preserve">                                                                                </t>
  </si>
  <si>
    <t xml:space="preserve">Run :     1  Seq   1  Rec   1  File L3A:980051  Date  4-JAN-2014 13:34:45.82    </t>
  </si>
  <si>
    <t xml:space="preserve">Mode: MW CENTR_PHI  Npts     1  Mon1[  DB]=    1000 *   800  Mon2[CF]=*      1  </t>
  </si>
  <si>
    <t xml:space="preserve">Temp: Temperature control hardware not installed.                               </t>
  </si>
  <si>
    <t xml:space="preserve">Monx: GE331   [ 1.29790]   Wavelength Approx.  1.52357                          </t>
  </si>
  <si>
    <t xml:space="preserve">Drv :  2TM=  71.880 TMFR=  35.940  PSI= -45.000  PHI= -90.200 DSRD=  12.000     </t>
  </si>
  <si>
    <t xml:space="preserve">Drv : XPOS= -22.950 YPOS= -23.743 ZPOS=  24.000 DSTD=   0.000                   </t>
  </si>
  <si>
    <t xml:space="preserve">Osc : DRIVE oscillation during count OFF.                                       </t>
  </si>
  <si>
    <t xml:space="preserve">MWsp: MDCALW.032 DSN ??  NDet   32  LDet    1  CDet   16  RDet   32             </t>
  </si>
  <si>
    <t xml:space="preserve">MWdc: PhiC= -90.200  PhiW=   0.000  DPhi=   0.113  NSteps=  1                   </t>
  </si>
  <si>
    <t xml:space="preserve">Nam : Use NAME command to store text on this line.                              </t>
  </si>
  <si>
    <t xml:space="preserve">Com : Use COMMENT command to store text on this line.                           </t>
  </si>
  <si>
    <t xml:space="preserve">Run :     2  Seq   2  Rec   2  File L3A:980051  Date  4-JAN-2014 14:40:24.00    </t>
  </si>
  <si>
    <t xml:space="preserve">Drv : XPOS= -22.950 YPOS= -23.358 ZPOS=  16.000 DSTD=   0.000                   </t>
  </si>
  <si>
    <t xml:space="preserve">Run :     3  Seq   3  Rec   3  File L3A:980051  Date  4-JAN-2014 15:45:38.28    </t>
  </si>
  <si>
    <t xml:space="preserve">Drv : XPOS= -22.950 YPOS= -23.278 ZPOS=  15.000 DSTD=   0.000                   </t>
  </si>
  <si>
    <t xml:space="preserve">Run :     4  Seq   4  Rec   4  File L3A:980051  Date  4-JAN-2014 16:51:01.28    </t>
  </si>
  <si>
    <t xml:space="preserve">Drv : XPOS= -22.950 YPOS= -23.269 ZPOS=  14.000 DSTD=   0.000                   </t>
  </si>
  <si>
    <t xml:space="preserve">Run :     5  Seq   5  Rec   5  File L3A:980051  Date  4-JAN-2014 17:56:15.69    </t>
  </si>
  <si>
    <t xml:space="preserve">Drv : XPOS= -22.950 YPOS= -23.197 ZPOS=  13.000 DSTD=   0.000                   </t>
  </si>
  <si>
    <t xml:space="preserve">Run :     6  Seq   6  Rec   6  File L3A:980051  Date  4-JAN-2014 19:01:28.53    </t>
  </si>
  <si>
    <t xml:space="preserve">Drv : XPOS= -22.950 YPOS= -23.145 ZPOS=  12.000 DSTD=   0.000                   </t>
  </si>
  <si>
    <t xml:space="preserve">Run :     7  Seq   7  Rec   7  File L3A:980051  Date  4-JAN-2014 20:06:33.46    </t>
  </si>
  <si>
    <t xml:space="preserve">Drv : XPOS= -22.950 YPOS= -23.097 ZPOS=  11.000 DSTD=   0.000                   </t>
  </si>
  <si>
    <t xml:space="preserve">Run :     8  Seq   8  Rec   8  File L3A:980051  Date  4-JAN-2014 21:12:37.77    </t>
  </si>
  <si>
    <t xml:space="preserve">Drv : XPOS= -22.950 YPOS= -23.008 ZPOS=  10.000 DSTD=   0.000                   </t>
  </si>
  <si>
    <t xml:space="preserve">Run :     9  Seq   9  Rec   9  File L3A:980051  Date  4-JAN-2014 22:21:29.39    </t>
  </si>
  <si>
    <t xml:space="preserve">Drv : XPOS= -22.950 YPOS= -22.949 ZPOS=   9.000 DSTD=   0.000                   </t>
  </si>
  <si>
    <t xml:space="preserve">Run :    10  Seq  10  Rec  10  File L3A:980051  Date  4-JAN-2014 23:30:24.11    </t>
  </si>
  <si>
    <t xml:space="preserve">Drv : XPOS= -22.950 YPOS= -23.009 ZPOS=   8.000 DSTD=   0.000                   </t>
  </si>
  <si>
    <t xml:space="preserve">Run :    11  Seq  11  Rec  11  File L3A:980051  Date  5-JAN-2014 00:39:36.61    </t>
  </si>
  <si>
    <t xml:space="preserve">Drv : XPOS= -22.950 YPOS= -23.099 ZPOS=   7.000 DSTD=   0.000                   </t>
  </si>
  <si>
    <t xml:space="preserve">Run :    12  Seq  12  Rec  12  File L3A:980051  Date  5-JAN-2014 01:48:50.84    </t>
  </si>
  <si>
    <t xml:space="preserve">Drv : XPOS= -22.950 YPOS= -23.164 ZPOS=   6.000 DSTD=   0.000                   </t>
  </si>
  <si>
    <t xml:space="preserve">Run :    13  Seq  13  Rec  13  File L3A:980051  Date  5-JAN-2014 02:58:09.01    </t>
  </si>
  <si>
    <t xml:space="preserve">Drv : XPOS= -22.950 YPOS= -23.227 ZPOS=   5.000 DSTD=   0.000                   </t>
  </si>
  <si>
    <t xml:space="preserve">Run :    14  Seq  14  Rec  14  File L3A:980051  Date  5-JAN-2014 04:07:18.87    </t>
  </si>
  <si>
    <t xml:space="preserve">Drv : XPOS= -22.950 YPOS= -23.305 ZPOS=   4.000 DSTD=   0.000                   </t>
  </si>
  <si>
    <t xml:space="preserve">Run :    15  Seq  15  Rec  15  File L3A:980051  Date  5-JAN-2014 05:16:14.76    </t>
  </si>
  <si>
    <t xml:space="preserve">Drv : XPOS= -22.950 YPOS= -23.396 ZPOS=   3.000 DSTD=   0.000                   </t>
  </si>
  <si>
    <t xml:space="preserve">Run :    16  Seq  16  Rec  16  File L3A:980051  Date  5-JAN-2014 06:25:14.26    </t>
  </si>
  <si>
    <t xml:space="preserve">Drv : XPOS= -22.950 YPOS= -23.449 ZPOS=   2.000 DSTD=   0.000                   </t>
  </si>
  <si>
    <t xml:space="preserve">Run :    17  Seq  17  Rec  17  File L3A:980051  Date  5-JAN-2014 07:32:56.67    </t>
  </si>
  <si>
    <t xml:space="preserve">Drv : XPOS= -22.950 YPOS= -23.448 ZPOS=   1.000 DSTD=   0.000                   </t>
  </si>
  <si>
    <t xml:space="preserve">Run :    18  Seq  18  Rec  18  File L3A:980051  Date  5-JAN-2014 08:40:07.40    </t>
  </si>
  <si>
    <t xml:space="preserve">Drv : XPOS= -22.950 YPOS= -23.394 ZPOS=   0.000 DSTD=   0.000                   </t>
  </si>
  <si>
    <t xml:space="preserve">Run :    19  Seq  19  Rec  19  File L3A:980051  Date  5-JAN-2014 09:46:43.86    </t>
  </si>
  <si>
    <t xml:space="preserve">Drv : XPOS= -22.950 YPOS= -23.364 ZPOS=  -1.000 DSTD=   0.000                   </t>
  </si>
  <si>
    <t xml:space="preserve">Run :    20  Seq  20  Rec  20  File L3A:980051  Date  5-JAN-2014 10:53:46.05    </t>
  </si>
  <si>
    <t xml:space="preserve">Drv : XPOS= -22.950 YPOS= -23.357 ZPOS=  -2.000 DSTD=   0.000                   </t>
  </si>
  <si>
    <t xml:space="preserve">Run :    21  Seq  21  Rec  21  File L3A:980051  Date  5-JAN-2014 12:01:07.74    </t>
  </si>
  <si>
    <t xml:space="preserve">Drv : XPOS= -22.950 YPOS= -23.257 ZPOS=  -3.000 DSTD=   0.000                   </t>
  </si>
  <si>
    <t xml:space="preserve">Run :    22  Seq  22  Rec  22  File L3A:980051  Date  5-JAN-2014 13:08:43.22    </t>
  </si>
  <si>
    <t xml:space="preserve">Drv : XPOS= -22.950 YPOS= -23.151 ZPOS=  -4.000 DSTD=   0.000                   </t>
  </si>
  <si>
    <t xml:space="preserve">Run :    23  Seq  23  Rec  23  File L3A:980051  Date  5-JAN-2014 14:16:22.43    </t>
  </si>
  <si>
    <t xml:space="preserve">Drv : XPOS= -22.950 YPOS= -23.009 ZPOS=  -5.000 DSTD=   0.000                   </t>
  </si>
  <si>
    <t xml:space="preserve">Run :    24  Seq  24  Rec  24  File L3A:980051  Date  5-JAN-2014 15:24:31.39    </t>
  </si>
  <si>
    <t xml:space="preserve">Drv : XPOS= -22.950 YPOS= -22.870 ZPOS=  -6.000 DSTD=   0.000                   </t>
  </si>
  <si>
    <t xml:space="preserve">Run :    25  Seq  25  Rec  25  File L3A:980051  Date  5-JAN-2014 16:32:32.41    </t>
  </si>
  <si>
    <t xml:space="preserve">Drv : XPOS= -22.950 YPOS= -22.802 ZPOS=  -7.000 DSTD=   0.000                   </t>
  </si>
  <si>
    <t xml:space="preserve">Run :    26  Seq  26  Rec  26  File L3A:980051  Date  5-JAN-2014 17:40:41.85    </t>
  </si>
  <si>
    <t xml:space="preserve">Drv : XPOS= -22.950 YPOS= -22.691 ZPOS=  -8.000 DSTD=   0.000                   </t>
  </si>
  <si>
    <t xml:space="preserve">Run :    27  Seq  27  Rec  27  File L3A:980051  Date  5-JAN-2014 18:49:01.61    </t>
  </si>
  <si>
    <t xml:space="preserve">Drv : XPOS= -22.950 YPOS= -22.594 ZPOS=  -9.000 DSTD=   0.000                   </t>
  </si>
  <si>
    <t xml:space="preserve">Run :    28  Seq  28  Rec  28  File L3A:980051  Date  5-JAN-2014 19:57:33.23    </t>
  </si>
  <si>
    <t xml:space="preserve">Drv : XPOS= -22.950 YPOS= -22.656 ZPOS= -10.000 DSTD=   0.000                   </t>
  </si>
  <si>
    <t xml:space="preserve">Run :    29  Seq  29  Rec  29  File L3A:980051  Date  5-JAN-2014 21:06:29.77    </t>
  </si>
  <si>
    <t xml:space="preserve">Drv : XPOS= -22.950 YPOS= -22.687 ZPOS= -11.000 DSTD=   0.000                   </t>
  </si>
  <si>
    <t xml:space="preserve">Run :    30  Seq  30  Rec  30  File L3A:980051  Date  5-JAN-2014 22:15:04.37    </t>
  </si>
  <si>
    <t xml:space="preserve">Drv : XPOS= -22.950 YPOS= -22.697 ZPOS= -12.000 DSTD=   0.000                   </t>
  </si>
  <si>
    <t xml:space="preserve">Run :    31  Seq  31  Rec  31  File L3A:980051  Date  5-JAN-2014 23:23:28.86    </t>
  </si>
  <si>
    <t xml:space="preserve">Drv : XPOS= -22.950 YPOS= -22.709 ZPOS= -13.000 DSTD=   0.000                   </t>
  </si>
  <si>
    <t xml:space="preserve">Run :    32  Seq  32  Rec  32  File L3A:980051  Date  6-JAN-2014 00:29:54.46    </t>
  </si>
  <si>
    <t xml:space="preserve">Drv : XPOS= -22.950 YPOS= -22.733 ZPOS= -14.000 DSTD=   0.000                   </t>
  </si>
  <si>
    <t xml:space="preserve">Run :    33  Seq  33  Rec  33  File L3A:980051  Date  6-JAN-2014 01:34:58.33    </t>
  </si>
  <si>
    <t xml:space="preserve">Drv : XPOS= -22.950 YPOS= -22.714 ZPOS= -15.000 DSTD=   0.000                   </t>
  </si>
  <si>
    <t xml:space="preserve">Run :    34  Seq  34  Rec  34  File L3A:980051  Date  6-JAN-2014 02:40:08.37    </t>
  </si>
  <si>
    <t xml:space="preserve">Drv : XPOS= -22.950 YPOS= -22.717 ZPOS= -16.000 DSTD=   0.000                   </t>
  </si>
  <si>
    <t xml:space="preserve">Run :    35  Seq  35  Rec  35  File L3A:980051  Date  6-JAN-2014 03:45:41.23    </t>
  </si>
  <si>
    <t xml:space="preserve">Drv : XPOS= -22.950 YPOS= -22.817 ZPOS= -24.000 DSTD=   0.000                   </t>
  </si>
  <si>
    <t xml:space="preserve">Run :    36  Seq  36  Rec  36  File L3A:980051  Date  6-JAN-2014 04:51:07.46    </t>
  </si>
  <si>
    <t xml:space="preserve">Mode: MW CENTR_PHI  Npts     1  Mon1[  DB]=    1000 *     1  Mon2[CF]=*      1  </t>
  </si>
  <si>
    <t xml:space="preserve">Drv :  2TM=  71.880 TMFR=  35.940  PSI= -45.000  PHI= -90.200 DSRD=  17.000     </t>
  </si>
  <si>
    <t xml:space="preserve">Run :    37  Seq  37  Rec  37  File L3A:980051  Date  6-JAN-2014 04:51:28.05    </t>
  </si>
  <si>
    <t xml:space="preserve">Drv : XPOS= -22.950 YPOS= -21.413 ZPOS=  24.000 DSTD=   0.000                   </t>
  </si>
  <si>
    <t xml:space="preserve">Run :    38  Seq  38  Rec  38  File L3A:980051  Date  6-JAN-2014 05:56:48.91    </t>
  </si>
  <si>
    <t xml:space="preserve">Drv : XPOS= -22.950 YPOS= -21.028 ZPOS=  16.000 DSTD=   0.000                   </t>
  </si>
  <si>
    <t xml:space="preserve">Run :    39  Seq  39  Rec  39  File L3A:980051  Date  6-JAN-2014 07:02:13.07    </t>
  </si>
  <si>
    <t xml:space="preserve">Drv : XPOS= -22.950 YPOS= -20.815 ZPOS=  12.000 DSTD=   0.000                   </t>
  </si>
  <si>
    <t xml:space="preserve">Run :    40  Seq  40  Rec  40  File L3A:980051  Date  6-JAN-2014 08:07:41.73    </t>
  </si>
  <si>
    <t xml:space="preserve">Drv : XPOS= -22.950 YPOS= -20.619 ZPOS=   9.000 DSTD=   0.000                   </t>
  </si>
  <si>
    <t xml:space="preserve">Run :    41  Seq  41  Rec  41  File L3A:980051  Date  6-JAN-2014 09:13:22.29    </t>
  </si>
  <si>
    <t xml:space="preserve">Drv : XPOS= -22.950 YPOS= -20.834 ZPOS=   6.000 DSTD=   0.000                   </t>
  </si>
  <si>
    <t xml:space="preserve">Run :    42  Seq  42  Rec  42  File L3A:980051  Date  6-JAN-2014 10:19:20.20    </t>
  </si>
  <si>
    <t xml:space="preserve">Drv : XPOS= -22.950 YPOS= -21.066 ZPOS=   3.000 DSTD=   0.000                   </t>
  </si>
  <si>
    <t xml:space="preserve">Run :    43  Seq  43  Rec  43  File L3A:980051  Date  6-JAN-2014 11:25:16.85    </t>
  </si>
  <si>
    <t xml:space="preserve">Drv : XPOS= -22.950 YPOS= -21.064 ZPOS=   0.000 DSTD=   0.000                   </t>
  </si>
  <si>
    <t>Run</t>
  </si>
  <si>
    <t>Header start</t>
  </si>
  <si>
    <t>Header end</t>
  </si>
  <si>
    <t>Data start</t>
  </si>
  <si>
    <t>Data end</t>
  </si>
  <si>
    <t>PHI</t>
  </si>
  <si>
    <t>SIG</t>
  </si>
  <si>
    <t>MON</t>
  </si>
  <si>
    <t>TIME</t>
  </si>
  <si>
    <t>VAR</t>
  </si>
  <si>
    <t>VARCOL</t>
  </si>
  <si>
    <t>Record</t>
  </si>
  <si>
    <t>File</t>
  </si>
  <si>
    <t>Date/Time</t>
  </si>
  <si>
    <t>2TM</t>
  </si>
  <si>
    <t>TMFR</t>
  </si>
  <si>
    <t>PSI</t>
  </si>
  <si>
    <t>DSRD</t>
  </si>
  <si>
    <t>XPOS</t>
  </si>
  <si>
    <t>YPOS</t>
  </si>
  <si>
    <t>ZPOS</t>
  </si>
  <si>
    <t>DSTD</t>
  </si>
  <si>
    <t>OSC</t>
  </si>
  <si>
    <t>OFF</t>
  </si>
  <si>
    <t>SIG= 32W</t>
  </si>
  <si>
    <t>MON=  DB</t>
  </si>
  <si>
    <t>POINT</t>
  </si>
  <si>
    <t># points</t>
  </si>
  <si>
    <t>Monitor</t>
  </si>
  <si>
    <t>Time(s)</t>
  </si>
  <si>
    <t>Max</t>
  </si>
  <si>
    <t>Min</t>
  </si>
  <si>
    <t>Filename</t>
  </si>
  <si>
    <t>Parsed?</t>
  </si>
  <si>
    <t>YES</t>
  </si>
  <si>
    <t>Number of columns in STRAINS worksheet</t>
  </si>
  <si>
    <t>First drive column in STRAINS worksheet</t>
  </si>
  <si>
    <t>Last drive column in STRAINS worksheet</t>
  </si>
  <si>
    <t>Number of Grids</t>
  </si>
  <si>
    <t>Instrument</t>
  </si>
  <si>
    <t>L3</t>
  </si>
  <si>
    <t>Last row</t>
  </si>
  <si>
    <t xml:space="preserve">Runs = </t>
  </si>
  <si>
    <t>Number of runs</t>
  </si>
  <si>
    <t>Run 1</t>
  </si>
  <si>
    <t>Fit</t>
  </si>
  <si>
    <t>I</t>
  </si>
  <si>
    <t>f</t>
  </si>
  <si>
    <t>Df</t>
  </si>
  <si>
    <t>FWHM</t>
  </si>
  <si>
    <t>Bkgd</t>
  </si>
  <si>
    <t>Slope</t>
  </si>
  <si>
    <r>
      <t>D</t>
    </r>
    <r>
      <rPr>
        <sz val="11"/>
        <color theme="1"/>
        <rFont val="Calibri"/>
        <family val="2"/>
        <scheme val="minor"/>
      </rPr>
      <t>I</t>
    </r>
  </si>
  <si>
    <r>
      <t>D</t>
    </r>
    <r>
      <rPr>
        <sz val="11"/>
        <color theme="1"/>
        <rFont val="Calibri"/>
        <family val="2"/>
        <scheme val="minor"/>
      </rPr>
      <t>FWHM</t>
    </r>
  </si>
  <si>
    <r>
      <t>D</t>
    </r>
    <r>
      <rPr>
        <sz val="11"/>
        <color theme="1"/>
        <rFont val="Calibri"/>
        <family val="2"/>
        <scheme val="minor"/>
      </rPr>
      <t>Bkgd</t>
    </r>
  </si>
  <si>
    <r>
      <t>D</t>
    </r>
    <r>
      <rPr>
        <sz val="11"/>
        <color theme="1"/>
        <rFont val="Calibri"/>
        <family val="2"/>
        <scheme val="minor"/>
      </rPr>
      <t>Slope</t>
    </r>
  </si>
  <si>
    <r>
      <t>c</t>
    </r>
    <r>
      <rPr>
        <vertAlign val="superscript"/>
        <sz val="10"/>
        <color theme="1"/>
        <rFont val="Arial"/>
        <family val="2"/>
      </rPr>
      <t>2</t>
    </r>
  </si>
  <si>
    <t>Run 2</t>
  </si>
  <si>
    <t>Run 3</t>
  </si>
  <si>
    <t>Run 4</t>
  </si>
  <si>
    <t>Run 5</t>
  </si>
  <si>
    <t>Run 6</t>
  </si>
  <si>
    <t>Run 7</t>
  </si>
  <si>
    <t>Run 8</t>
  </si>
  <si>
    <t>Run 9</t>
  </si>
  <si>
    <t>Run 10</t>
  </si>
  <si>
    <t>Run 11</t>
  </si>
  <si>
    <t>Run 12</t>
  </si>
  <si>
    <t>Run 13</t>
  </si>
  <si>
    <t>Run 14</t>
  </si>
  <si>
    <t>Run 15</t>
  </si>
  <si>
    <t>Run 16</t>
  </si>
  <si>
    <t>Run 17</t>
  </si>
  <si>
    <t>Run 18</t>
  </si>
  <si>
    <t>Run 19</t>
  </si>
  <si>
    <t>Run 20</t>
  </si>
  <si>
    <t>Run 21</t>
  </si>
  <si>
    <t>Run 22</t>
  </si>
  <si>
    <t>Run 23</t>
  </si>
  <si>
    <t>Run 24</t>
  </si>
  <si>
    <t>Run 25</t>
  </si>
  <si>
    <t>Run 26</t>
  </si>
  <si>
    <t>Run 27</t>
  </si>
  <si>
    <t>Run 28</t>
  </si>
  <si>
    <t>Run 29</t>
  </si>
  <si>
    <t>Run 30</t>
  </si>
  <si>
    <t>Run 31</t>
  </si>
  <si>
    <t>Run 32</t>
  </si>
  <si>
    <t>Run 33</t>
  </si>
  <si>
    <t>Run 34</t>
  </si>
  <si>
    <t>Run 35</t>
  </si>
  <si>
    <t>Run 36</t>
  </si>
  <si>
    <t>DATA NOT SUITABLE FOR GAUSSIAN FIT</t>
  </si>
  <si>
    <t>Run 37</t>
  </si>
  <si>
    <t>Run 38</t>
  </si>
  <si>
    <t>Run 39</t>
  </si>
  <si>
    <t>Run 40</t>
  </si>
  <si>
    <t>Run 41</t>
  </si>
  <si>
    <t>Run 42</t>
  </si>
  <si>
    <t>Run 43</t>
  </si>
  <si>
    <t>Weld</t>
  </si>
  <si>
    <t>Surface</t>
  </si>
  <si>
    <t>Lambda =</t>
  </si>
  <si>
    <t>A</t>
  </si>
  <si>
    <t>Baseplate</t>
  </si>
  <si>
    <t>phi0</t>
  </si>
  <si>
    <t>deg.</t>
  </si>
  <si>
    <t>1/3Weld</t>
  </si>
  <si>
    <t>2/3Weld</t>
  </si>
  <si>
    <t>Z0 =</t>
  </si>
  <si>
    <t>Material</t>
  </si>
  <si>
    <t>Depth</t>
  </si>
  <si>
    <t>X</t>
  </si>
  <si>
    <r>
      <rPr>
        <b/>
        <sz val="11"/>
        <color theme="1"/>
        <rFont val="Symbol"/>
        <family val="1"/>
        <charset val="2"/>
      </rPr>
      <t>D</t>
    </r>
    <r>
      <rPr>
        <b/>
        <sz val="11"/>
        <color theme="1"/>
        <rFont val="Calibri"/>
        <family val="2"/>
        <scheme val="minor"/>
      </rPr>
      <t>PHI</t>
    </r>
  </si>
  <si>
    <r>
      <rPr>
        <b/>
        <sz val="11"/>
        <color theme="1"/>
        <rFont val="Symbol"/>
        <family val="1"/>
        <charset val="2"/>
      </rPr>
      <t>D</t>
    </r>
    <r>
      <rPr>
        <b/>
        <sz val="11"/>
        <color theme="1"/>
        <rFont val="Calibri"/>
        <family val="2"/>
        <scheme val="minor"/>
      </rPr>
      <t>FWHM</t>
    </r>
  </si>
  <si>
    <t>d (A)</t>
  </si>
  <si>
    <r>
      <rPr>
        <b/>
        <sz val="11"/>
        <color theme="1"/>
        <rFont val="Symbol"/>
        <family val="1"/>
        <charset val="2"/>
      </rPr>
      <t>D</t>
    </r>
    <r>
      <rPr>
        <b/>
        <sz val="11"/>
        <color theme="1"/>
        <rFont val="Calibri"/>
        <family val="2"/>
        <scheme val="minor"/>
      </rPr>
      <t>d (A)</t>
    </r>
  </si>
  <si>
    <t>STRAIN</t>
  </si>
  <si>
    <r>
      <rPr>
        <b/>
        <sz val="11"/>
        <color theme="1"/>
        <rFont val="Symbol"/>
        <family val="1"/>
        <charset val="2"/>
      </rPr>
      <t>D</t>
    </r>
    <r>
      <rPr>
        <b/>
        <sz val="11"/>
        <color theme="1"/>
        <rFont val="Calibri"/>
        <family val="2"/>
        <scheme val="minor"/>
      </rPr>
      <t>STRAIN</t>
    </r>
  </si>
  <si>
    <t>d0 (A)</t>
  </si>
  <si>
    <t xml:space="preserve">Run :    44  Seq  44  Rec  44  File L3A:980051  Date  6-JAN-2014 12:31:29.17    </t>
  </si>
  <si>
    <t xml:space="preserve">Drv : XPOS= -22.950 YPOS= -20.927 ZPOS=  -3.000 DSTD=   0.000                   </t>
  </si>
  <si>
    <t xml:space="preserve">Run :    45  Seq  45  Rec  45  File L3A:980051  Date  6-JAN-2014 13:38:00.94    </t>
  </si>
  <si>
    <t xml:space="preserve">Drv : XPOS= -22.950 YPOS= -20.540 ZPOS=  -6.000 DSTD=   0.000                   </t>
  </si>
  <si>
    <t>Run 44</t>
  </si>
  <si>
    <t>Run 45</t>
  </si>
  <si>
    <t xml:space="preserve">Run :    46  Seq  46  Rec  46  File L3A:980051  Date  6-JAN-2014 14:44:34.97    </t>
  </si>
  <si>
    <t xml:space="preserve">Drv : XPOS= -22.950 YPOS= -20.264 ZPOS=  -9.000 DSTD=   0.000                   </t>
  </si>
  <si>
    <t xml:space="preserve">Run :    47  Seq  47  Rec  47  File L3A:980051  Date  6-JAN-2014 15:51:35.76    </t>
  </si>
  <si>
    <t xml:space="preserve">Drv : XPOS= -22.950 YPOS= -20.367 ZPOS= -12.000 DSTD=   0.000                   </t>
  </si>
  <si>
    <t xml:space="preserve">Run :    48  Seq  48  Rec  48  File L3A:980051  Date  6-JAN-2014 16:58:51.92    </t>
  </si>
  <si>
    <t xml:space="preserve">Drv : XPOS= -22.950 YPOS= -20.387 ZPOS= -16.000 DSTD=   0.000                   </t>
  </si>
  <si>
    <t xml:space="preserve">Run :    49  Seq  49  Rec  49  File L3A:980051  Date  6-JAN-2014 18:05:50.46    </t>
  </si>
  <si>
    <t xml:space="preserve">Drv : XPOS= -22.950 YPOS= -20.487 ZPOS= -24.000 DSTD=   0.000                   </t>
  </si>
  <si>
    <t xml:space="preserve">Run :    50  Seq  50  Rec  50  File L3A:980051  Date  6-JAN-2014 19:13:05.95    </t>
  </si>
  <si>
    <t xml:space="preserve">Drv : XPOS= -22.950 YPOS= -24.000 ZPOS= -24.000 DSTD=   0.000                   </t>
  </si>
  <si>
    <t xml:space="preserve">Run :    51  Seq  51  Rec  51  File L3A:980051  Date  6-JAN-2014 19:13:19.79    </t>
  </si>
  <si>
    <t xml:space="preserve">Drv :  2TM=  71.880 TMFR=  35.940  PSI= -45.000  PHI= -90.200 DSRD=  13.000     </t>
  </si>
  <si>
    <t xml:space="preserve">Drv : XPOS= -22.950 YPOS= -23.114 ZPOS=   0.000 DSTD=   0.000                   </t>
  </si>
  <si>
    <t xml:space="preserve">Run :    52  Seq  52  Rec  52  File L3A:980051  Date  6-JAN-2014 20:20:45.76    </t>
  </si>
  <si>
    <t xml:space="preserve">Drv : XPOS= -22.950 YPOS= -22.814 ZPOS=   0.000 DSTD=   0.000                   </t>
  </si>
  <si>
    <t xml:space="preserve">Run :    53  Seq  53  Rec  53  File L3A:980051  Date  6-JAN-2014 21:27:11.59    </t>
  </si>
  <si>
    <t xml:space="preserve">Drv : XPOS= -22.950 YPOS= -22.514 ZPOS=   0.000 DSTD=   0.000                   </t>
  </si>
  <si>
    <t xml:space="preserve">Run :    54  Seq  54  Rec  54  File L3A:980051  Date  6-JAN-2014 22:34:09.82    </t>
  </si>
  <si>
    <t xml:space="preserve">Drv : XPOS= -22.950 YPOS= -22.214 ZPOS=   0.000 DSTD=   0.000                   </t>
  </si>
  <si>
    <t xml:space="preserve">Run :    55  Seq  55  Rec  55  File L3A:980051  Date  6-JAN-2014 23:41:57.62    </t>
  </si>
  <si>
    <t xml:space="preserve">Drv : XPOS= -22.950 YPOS= -21.914 ZPOS=   0.000 DSTD=   0.000                   </t>
  </si>
  <si>
    <t xml:space="preserve">Run :    56  Seq  56  Rec  56  File L3A:980051  Date  7-JAN-2014 00:50:04.41    </t>
  </si>
  <si>
    <t xml:space="preserve">Drv : XPOS= -22.950 YPOS= -21.614 ZPOS=   0.000 DSTD=   0.000                   </t>
  </si>
  <si>
    <t xml:space="preserve">Run :    57  Seq  57  Rec  57  File L3A:980051  Date  7-JAN-2014 01:57:51.68    </t>
  </si>
  <si>
    <t xml:space="preserve">Drv : XPOS= -22.950 YPOS= -21.314 ZPOS=   0.000 DSTD=   0.000                   </t>
  </si>
  <si>
    <t>Run 46</t>
  </si>
  <si>
    <t>Run 47</t>
  </si>
  <si>
    <t>Run 48</t>
  </si>
  <si>
    <t>Run 49</t>
  </si>
  <si>
    <t>Run 50</t>
  </si>
  <si>
    <t>Run 51</t>
  </si>
  <si>
    <t>Run 52</t>
  </si>
  <si>
    <t>Run 53</t>
  </si>
  <si>
    <t>Run 54</t>
  </si>
  <si>
    <t>Run 55</t>
  </si>
  <si>
    <t>Run 56</t>
  </si>
  <si>
    <t>Run 57</t>
  </si>
  <si>
    <t>1/2Weld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</si>
</sst>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\-mmm\-yyyy\ hh:mm:ss"/>
    <numFmt numFmtId="165" formatCode="0.0000"/>
    <numFmt numFmtId="166" formatCode="0.000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1"/>
      <name val="Symbol"/>
      <family val="1"/>
      <charset val="2"/>
    </font>
    <font>
      <vertAlign val="superscript"/>
      <sz val="10"/>
      <color theme="1"/>
      <name val="Arial"/>
      <family val="2"/>
    </font>
    <font>
      <b/>
      <sz val="11"/>
      <color theme="1"/>
      <name val="Symbol"/>
      <family val="1"/>
      <charset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78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</cellStyleXfs>
  <cellXfs count="12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/>
    <xf numFmtId="1" fontId="0" fillId="0" borderId="0" xfId="0" applyNumberFormat="1"/>
    <xf numFmtId="0" fontId="18" fillId="0" borderId="0" xfId="0" applyFont="1" applyAlignment="1">
      <alignment horizontal="center"/>
    </xf>
    <xf numFmtId="165" fontId="0" fillId="0" borderId="0" xfId="0" applyNumberFormat="1"/>
    <xf numFmtId="166" fontId="0" fillId="0" borderId="0" xfId="0" applyNumberFormat="1"/>
    <xf numFmtId="0" fontId="16" fillId="0" borderId="0" xfId="0" applyFont="1" applyAlignment="1">
      <alignment horizontal="center"/>
    </xf>
    <xf numFmtId="166" fontId="16" fillId="0" borderId="0" xfId="0" applyNumberFormat="1" applyFont="1" applyAlignment="1">
      <alignment horizontal="center"/>
    </xf>
    <xf numFmtId="166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0" fontId="16" fillId="0" borderId="0" xfId="0" applyFont="1"/>
  </cellXfs>
  <cellStyles count="78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3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Followed Hyperlink" xfId="75" builtinId="9" hidden="1"/>
    <cellStyle name="Followed Hyperlink" xfId="77" builtinId="9" hidde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theme" Target="theme/theme1.xml"/><Relationship Id="rId8" Type="http://schemas.openxmlformats.org/officeDocument/2006/relationships/styles" Target="styles.xml"/><Relationship Id="rId9" Type="http://schemas.openxmlformats.org/officeDocument/2006/relationships/sharedStrings" Target="sharedStrings.xml"/><Relationship Id="rId10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3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4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5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6.xml"/></Relationships>
</file>

<file path=xl/charts/_rels/chart1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7.xml"/></Relationships>
</file>

<file path=xl/charts/_rels/chart1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8.xml"/></Relationships>
</file>

<file path=xl/charts/_rels/chart1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9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2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0.xml"/></Relationships>
</file>

<file path=xl/charts/_rels/chart2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1.xml"/></Relationships>
</file>

<file path=xl/charts/_rels/chart2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2.xml"/></Relationships>
</file>

<file path=xl/charts/_rels/chart2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3.xml"/></Relationships>
</file>

<file path=xl/charts/_rels/chart2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4.xml"/></Relationships>
</file>

<file path=xl/charts/_rels/chart2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5.xml"/></Relationships>
</file>

<file path=xl/charts/_rels/chart2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6.xml"/></Relationships>
</file>

<file path=xl/charts/_rels/chart2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7.xml"/></Relationships>
</file>

<file path=xl/charts/_rels/chart2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8.xml"/></Relationships>
</file>

<file path=xl/charts/_rels/chart2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9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3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0.xml"/></Relationships>
</file>

<file path=xl/charts/_rels/chart3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1.xml"/></Relationships>
</file>

<file path=xl/charts/_rels/chart3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2.xml"/></Relationships>
</file>

<file path=xl/charts/_rels/chart3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3.xml"/></Relationships>
</file>

<file path=xl/charts/_rels/chart3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4.xml"/></Relationships>
</file>

<file path=xl/charts/_rels/chart3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5.xml"/></Relationships>
</file>

<file path=xl/charts/_rels/chart3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6.xml"/></Relationships>
</file>

<file path=xl/charts/_rels/chart3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7.xml"/></Relationships>
</file>

<file path=xl/charts/_rels/chart3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8.xml"/></Relationships>
</file>

<file path=xl/charts/_rels/chart3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9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4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0.xml"/></Relationships>
</file>

<file path=xl/charts/_rels/chart4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1.xml"/></Relationships>
</file>

<file path=xl/charts/_rels/chart4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2.xml"/></Relationships>
</file>

<file path=xl/charts/_rels/chart4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3.xml"/></Relationships>
</file>

<file path=xl/charts/_rels/chart4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4.xml"/></Relationships>
</file>

<file path=xl/charts/_rels/chart4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5.xml"/></Relationships>
</file>

<file path=xl/charts/_rels/chart4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6.xml"/></Relationships>
</file>

<file path=xl/charts/_rels/chart4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7.xml"/></Relationships>
</file>

<file path=xl/charts/_rels/chart4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8.xml"/></Relationships>
</file>

<file path=xl/charts/_rels/chart4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9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5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0.xml"/></Relationships>
</file>

<file path=xl/charts/_rels/chart5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1.xml"/></Relationships>
</file>

<file path=xl/charts/_rels/chart5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2.xml"/></Relationships>
</file>

<file path=xl/charts/_rels/chart5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3.xml"/></Relationships>
</file>

<file path=xl/charts/_rels/chart5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4.xml"/></Relationships>
</file>

<file path=xl/charts/_rels/chart5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5.xml"/></Relationships>
</file>

<file path=xl/charts/_rels/chart5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6.xml"/></Relationships>
</file>

<file path=xl/charts/_rels/chart5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7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'980051'!$B$19:$B$50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'980051'!$E$19:$E$50</c:f>
              <c:numCache>
                <c:formatCode>General</c:formatCode>
                <c:ptCount val="32"/>
                <c:pt idx="0">
                  <c:v>391.0</c:v>
                </c:pt>
                <c:pt idx="1">
                  <c:v>456.0</c:v>
                </c:pt>
                <c:pt idx="2">
                  <c:v>403.0</c:v>
                </c:pt>
                <c:pt idx="3">
                  <c:v>496.0</c:v>
                </c:pt>
                <c:pt idx="4">
                  <c:v>447.0</c:v>
                </c:pt>
                <c:pt idx="5">
                  <c:v>510.0</c:v>
                </c:pt>
                <c:pt idx="6">
                  <c:v>502.0</c:v>
                </c:pt>
                <c:pt idx="7">
                  <c:v>553.0</c:v>
                </c:pt>
                <c:pt idx="8">
                  <c:v>569.0</c:v>
                </c:pt>
                <c:pt idx="9">
                  <c:v>636.0</c:v>
                </c:pt>
                <c:pt idx="10">
                  <c:v>698.0</c:v>
                </c:pt>
                <c:pt idx="11">
                  <c:v>677.0</c:v>
                </c:pt>
                <c:pt idx="12">
                  <c:v>779.0</c:v>
                </c:pt>
                <c:pt idx="13">
                  <c:v>809.0</c:v>
                </c:pt>
                <c:pt idx="14">
                  <c:v>840.0</c:v>
                </c:pt>
                <c:pt idx="15">
                  <c:v>817.0</c:v>
                </c:pt>
                <c:pt idx="16">
                  <c:v>772.0</c:v>
                </c:pt>
                <c:pt idx="17">
                  <c:v>735.0</c:v>
                </c:pt>
                <c:pt idx="18">
                  <c:v>665.0</c:v>
                </c:pt>
                <c:pt idx="19">
                  <c:v>652.0</c:v>
                </c:pt>
                <c:pt idx="20">
                  <c:v>626.0</c:v>
                </c:pt>
                <c:pt idx="21">
                  <c:v>613.0</c:v>
                </c:pt>
                <c:pt idx="22">
                  <c:v>626.0</c:v>
                </c:pt>
                <c:pt idx="23">
                  <c:v>620.0</c:v>
                </c:pt>
                <c:pt idx="24">
                  <c:v>567.0</c:v>
                </c:pt>
                <c:pt idx="25">
                  <c:v>681.0</c:v>
                </c:pt>
                <c:pt idx="26">
                  <c:v>571.0</c:v>
                </c:pt>
                <c:pt idx="27">
                  <c:v>603.0</c:v>
                </c:pt>
                <c:pt idx="28">
                  <c:v>606.0</c:v>
                </c:pt>
                <c:pt idx="29">
                  <c:v>583.0</c:v>
                </c:pt>
                <c:pt idx="30">
                  <c:v>583.0</c:v>
                </c:pt>
                <c:pt idx="31">
                  <c:v>605.0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'980051'!$B$19:$B$50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'980051'!$F$19:$F$50</c:f>
              <c:numCache>
                <c:formatCode>0</c:formatCode>
                <c:ptCount val="32"/>
                <c:pt idx="3">
                  <c:v>477.6558041236507</c:v>
                </c:pt>
                <c:pt idx="4">
                  <c:v>486.437243335377</c:v>
                </c:pt>
                <c:pt idx="5">
                  <c:v>497.8437518138478</c:v>
                </c:pt>
                <c:pt idx="6">
                  <c:v>515.2468138884669</c:v>
                </c:pt>
                <c:pt idx="7">
                  <c:v>541.066880788472</c:v>
                </c:pt>
                <c:pt idx="8">
                  <c:v>576.8329817540758</c:v>
                </c:pt>
                <c:pt idx="9">
                  <c:v>622.2666783586404</c:v>
                </c:pt>
                <c:pt idx="10">
                  <c:v>672.565877239586</c:v>
                </c:pt>
                <c:pt idx="11">
                  <c:v>726.6205885100207</c:v>
                </c:pt>
                <c:pt idx="12">
                  <c:v>773.6390942525966</c:v>
                </c:pt>
                <c:pt idx="13">
                  <c:v>804.5387827640897</c:v>
                </c:pt>
                <c:pt idx="14">
                  <c:v>816.982135013097</c:v>
                </c:pt>
                <c:pt idx="15">
                  <c:v>806.5726682861698</c:v>
                </c:pt>
                <c:pt idx="16">
                  <c:v>776.7924397759364</c:v>
                </c:pt>
                <c:pt idx="17">
                  <c:v>735.7386822678818</c:v>
                </c:pt>
                <c:pt idx="18">
                  <c:v>695.3296257787296</c:v>
                </c:pt>
                <c:pt idx="19">
                  <c:v>656.3020319066873</c:v>
                </c:pt>
                <c:pt idx="20">
                  <c:v>625.2552258118855</c:v>
                </c:pt>
                <c:pt idx="21">
                  <c:v>604.5075560079497</c:v>
                </c:pt>
                <c:pt idx="22">
                  <c:v>592.4507586212813</c:v>
                </c:pt>
                <c:pt idx="23">
                  <c:v>587.849452995614</c:v>
                </c:pt>
                <c:pt idx="24">
                  <c:v>587.7681962450711</c:v>
                </c:pt>
                <c:pt idx="25">
                  <c:v>590.0368906072321</c:v>
                </c:pt>
                <c:pt idx="26">
                  <c:v>593.952139318098</c:v>
                </c:pt>
                <c:pt idx="27">
                  <c:v>598.8744997051951</c:v>
                </c:pt>
                <c:pt idx="28">
                  <c:v>603.4798725467837</c:v>
                </c:pt>
                <c:pt idx="29">
                  <c:v>608.8335203808581</c:v>
                </c:pt>
                <c:pt idx="30">
                  <c:v>613.9211397992325</c:v>
                </c:pt>
                <c:pt idx="31">
                  <c:v>618.8421476949817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66250568"/>
        <c:axId val="-2066247400"/>
      </c:scatterChart>
      <c:valAx>
        <c:axId val="-2066250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66247400"/>
        <c:crosses val="autoZero"/>
        <c:crossBetween val="midCat"/>
      </c:valAx>
      <c:valAx>
        <c:axId val="-206624740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6625056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'980051'!$B$469:$B$500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'980051'!$E$469:$E$500</c:f>
              <c:numCache>
                <c:formatCode>General</c:formatCode>
                <c:ptCount val="32"/>
                <c:pt idx="0">
                  <c:v>426.0</c:v>
                </c:pt>
                <c:pt idx="1">
                  <c:v>441.0</c:v>
                </c:pt>
                <c:pt idx="2">
                  <c:v>417.0</c:v>
                </c:pt>
                <c:pt idx="3">
                  <c:v>471.0</c:v>
                </c:pt>
                <c:pt idx="4">
                  <c:v>481.0</c:v>
                </c:pt>
                <c:pt idx="5">
                  <c:v>508.0</c:v>
                </c:pt>
                <c:pt idx="6">
                  <c:v>508.0</c:v>
                </c:pt>
                <c:pt idx="7">
                  <c:v>518.0</c:v>
                </c:pt>
                <c:pt idx="8">
                  <c:v>519.0</c:v>
                </c:pt>
                <c:pt idx="9">
                  <c:v>617.0</c:v>
                </c:pt>
                <c:pt idx="10">
                  <c:v>588.0</c:v>
                </c:pt>
                <c:pt idx="11">
                  <c:v>607.0</c:v>
                </c:pt>
                <c:pt idx="12">
                  <c:v>601.0</c:v>
                </c:pt>
                <c:pt idx="13">
                  <c:v>693.0</c:v>
                </c:pt>
                <c:pt idx="14">
                  <c:v>720.0</c:v>
                </c:pt>
                <c:pt idx="15">
                  <c:v>731.0</c:v>
                </c:pt>
                <c:pt idx="16">
                  <c:v>795.0</c:v>
                </c:pt>
                <c:pt idx="17">
                  <c:v>760.0</c:v>
                </c:pt>
                <c:pt idx="18">
                  <c:v>748.0</c:v>
                </c:pt>
                <c:pt idx="19">
                  <c:v>775.0</c:v>
                </c:pt>
                <c:pt idx="20">
                  <c:v>733.0</c:v>
                </c:pt>
                <c:pt idx="21">
                  <c:v>683.0</c:v>
                </c:pt>
                <c:pt idx="22">
                  <c:v>678.0</c:v>
                </c:pt>
                <c:pt idx="23">
                  <c:v>611.0</c:v>
                </c:pt>
                <c:pt idx="24">
                  <c:v>618.0</c:v>
                </c:pt>
                <c:pt idx="25">
                  <c:v>638.0</c:v>
                </c:pt>
                <c:pt idx="26">
                  <c:v>600.0</c:v>
                </c:pt>
                <c:pt idx="27">
                  <c:v>615.0</c:v>
                </c:pt>
                <c:pt idx="28">
                  <c:v>612.0</c:v>
                </c:pt>
                <c:pt idx="29">
                  <c:v>625.0</c:v>
                </c:pt>
                <c:pt idx="30">
                  <c:v>664.0</c:v>
                </c:pt>
                <c:pt idx="31">
                  <c:v>655.0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'980051'!$B$469:$B$500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'980051'!$F$469:$F$500</c:f>
              <c:numCache>
                <c:formatCode>0</c:formatCode>
                <c:ptCount val="32"/>
                <c:pt idx="3">
                  <c:v>485.4640696385948</c:v>
                </c:pt>
                <c:pt idx="4">
                  <c:v>491.5999442126026</c:v>
                </c:pt>
                <c:pt idx="5">
                  <c:v>498.0885241201772</c:v>
                </c:pt>
                <c:pt idx="6">
                  <c:v>506.3273345271335</c:v>
                </c:pt>
                <c:pt idx="7">
                  <c:v>517.1628081578006</c:v>
                </c:pt>
                <c:pt idx="8">
                  <c:v>531.7164344805775</c:v>
                </c:pt>
                <c:pt idx="9">
                  <c:v>551.2358787281664</c:v>
                </c:pt>
                <c:pt idx="10">
                  <c:v>575.6895562592117</c:v>
                </c:pt>
                <c:pt idx="11">
                  <c:v>607.5506320126628</c:v>
                </c:pt>
                <c:pt idx="12">
                  <c:v>644.3329678140269</c:v>
                </c:pt>
                <c:pt idx="13">
                  <c:v>681.3572175815003</c:v>
                </c:pt>
                <c:pt idx="14">
                  <c:v>718.8608488026572</c:v>
                </c:pt>
                <c:pt idx="15">
                  <c:v>749.5154388349965</c:v>
                </c:pt>
                <c:pt idx="16">
                  <c:v>768.2870824790068</c:v>
                </c:pt>
                <c:pt idx="17">
                  <c:v>772.5684203886694</c:v>
                </c:pt>
                <c:pt idx="18">
                  <c:v>764.0547211144877</c:v>
                </c:pt>
                <c:pt idx="19">
                  <c:v>744.4486181175265</c:v>
                </c:pt>
                <c:pt idx="20">
                  <c:v>717.8614239150535</c:v>
                </c:pt>
                <c:pt idx="21">
                  <c:v>689.9644192838573</c:v>
                </c:pt>
                <c:pt idx="22">
                  <c:v>663.8013285839201</c:v>
                </c:pt>
                <c:pt idx="23">
                  <c:v>644.0157801965284</c:v>
                </c:pt>
                <c:pt idx="24">
                  <c:v>631.6105072973177</c:v>
                </c:pt>
                <c:pt idx="25">
                  <c:v>624.554529067519</c:v>
                </c:pt>
                <c:pt idx="26">
                  <c:v>621.5755626709312</c:v>
                </c:pt>
                <c:pt idx="27">
                  <c:v>622.2330357011181</c:v>
                </c:pt>
                <c:pt idx="28">
                  <c:v>624.8803222364654</c:v>
                </c:pt>
                <c:pt idx="29">
                  <c:v>629.2509947857551</c:v>
                </c:pt>
                <c:pt idx="30">
                  <c:v>634.0895396804458</c:v>
                </c:pt>
                <c:pt idx="31">
                  <c:v>639.0857816125717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66689528"/>
        <c:axId val="-2066686360"/>
      </c:scatterChart>
      <c:valAx>
        <c:axId val="-20666895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66686360"/>
        <c:crosses val="autoZero"/>
        <c:crossBetween val="midCat"/>
      </c:valAx>
      <c:valAx>
        <c:axId val="-206668636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6668952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'980051'!$B$519:$B$550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'980051'!$E$519:$E$550</c:f>
              <c:numCache>
                <c:formatCode>General</c:formatCode>
                <c:ptCount val="32"/>
                <c:pt idx="0">
                  <c:v>434.0</c:v>
                </c:pt>
                <c:pt idx="1">
                  <c:v>429.0</c:v>
                </c:pt>
                <c:pt idx="2">
                  <c:v>452.0</c:v>
                </c:pt>
                <c:pt idx="3">
                  <c:v>458.0</c:v>
                </c:pt>
                <c:pt idx="4">
                  <c:v>490.0</c:v>
                </c:pt>
                <c:pt idx="5">
                  <c:v>493.0</c:v>
                </c:pt>
                <c:pt idx="6">
                  <c:v>544.0</c:v>
                </c:pt>
                <c:pt idx="7">
                  <c:v>526.0</c:v>
                </c:pt>
                <c:pt idx="8">
                  <c:v>550.0</c:v>
                </c:pt>
                <c:pt idx="9">
                  <c:v>583.0</c:v>
                </c:pt>
                <c:pt idx="10">
                  <c:v>585.0</c:v>
                </c:pt>
                <c:pt idx="11">
                  <c:v>627.0</c:v>
                </c:pt>
                <c:pt idx="12">
                  <c:v>635.0</c:v>
                </c:pt>
                <c:pt idx="13">
                  <c:v>680.0</c:v>
                </c:pt>
                <c:pt idx="14">
                  <c:v>695.0</c:v>
                </c:pt>
                <c:pt idx="15">
                  <c:v>726.0</c:v>
                </c:pt>
                <c:pt idx="16">
                  <c:v>752.0</c:v>
                </c:pt>
                <c:pt idx="17">
                  <c:v>779.0</c:v>
                </c:pt>
                <c:pt idx="18">
                  <c:v>752.0</c:v>
                </c:pt>
                <c:pt idx="19">
                  <c:v>768.0</c:v>
                </c:pt>
                <c:pt idx="20">
                  <c:v>715.0</c:v>
                </c:pt>
                <c:pt idx="21">
                  <c:v>687.0</c:v>
                </c:pt>
                <c:pt idx="22">
                  <c:v>705.0</c:v>
                </c:pt>
                <c:pt idx="23">
                  <c:v>637.0</c:v>
                </c:pt>
                <c:pt idx="24">
                  <c:v>575.0</c:v>
                </c:pt>
                <c:pt idx="25">
                  <c:v>620.0</c:v>
                </c:pt>
                <c:pt idx="26">
                  <c:v>577.0</c:v>
                </c:pt>
                <c:pt idx="27">
                  <c:v>594.0</c:v>
                </c:pt>
                <c:pt idx="28">
                  <c:v>562.0</c:v>
                </c:pt>
                <c:pt idx="29">
                  <c:v>570.0</c:v>
                </c:pt>
                <c:pt idx="30">
                  <c:v>559.0</c:v>
                </c:pt>
                <c:pt idx="31">
                  <c:v>686.0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'980051'!$B$519:$B$550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'980051'!$F$519:$F$550</c:f>
              <c:numCache>
                <c:formatCode>0</c:formatCode>
                <c:ptCount val="32"/>
                <c:pt idx="3">
                  <c:v>486.3757649722952</c:v>
                </c:pt>
                <c:pt idx="4">
                  <c:v>492.2111761863192</c:v>
                </c:pt>
                <c:pt idx="5">
                  <c:v>499.0948240661878</c:v>
                </c:pt>
                <c:pt idx="6">
                  <c:v>508.5895029374368</c:v>
                </c:pt>
                <c:pt idx="7">
                  <c:v>521.5445006137248</c:v>
                </c:pt>
                <c:pt idx="8">
                  <c:v>538.690362947034</c:v>
                </c:pt>
                <c:pt idx="9">
                  <c:v>560.539936511205</c:v>
                </c:pt>
                <c:pt idx="10">
                  <c:v>586.1433555088805</c:v>
                </c:pt>
                <c:pt idx="11">
                  <c:v>617.2448706874586</c:v>
                </c:pt>
                <c:pt idx="12">
                  <c:v>650.8971924169468</c:v>
                </c:pt>
                <c:pt idx="13">
                  <c:v>683.0928276492701</c:v>
                </c:pt>
                <c:pt idx="14">
                  <c:v>714.606087346507</c:v>
                </c:pt>
                <c:pt idx="15">
                  <c:v>740.0610461034356</c:v>
                </c:pt>
                <c:pt idx="16">
                  <c:v>756.142661959855</c:v>
                </c:pt>
                <c:pt idx="17">
                  <c:v>761.0479020915765</c:v>
                </c:pt>
                <c:pt idx="18">
                  <c:v>755.6648497020035</c:v>
                </c:pt>
                <c:pt idx="19">
                  <c:v>740.7429634732999</c:v>
                </c:pt>
                <c:pt idx="20">
                  <c:v>718.4124764312135</c:v>
                </c:pt>
                <c:pt idx="21">
                  <c:v>692.470099542583</c:v>
                </c:pt>
                <c:pt idx="22">
                  <c:v>664.9252039016374</c:v>
                </c:pt>
                <c:pt idx="23">
                  <c:v>640.5133464989041</c:v>
                </c:pt>
                <c:pt idx="24">
                  <c:v>621.7667755920966</c:v>
                </c:pt>
                <c:pt idx="25">
                  <c:v>607.5531673420497</c:v>
                </c:pt>
                <c:pt idx="26">
                  <c:v>596.8010742794815</c:v>
                </c:pt>
                <c:pt idx="27">
                  <c:v>590.1288951138281</c:v>
                </c:pt>
                <c:pt idx="28">
                  <c:v>587.4236581132106</c:v>
                </c:pt>
                <c:pt idx="29">
                  <c:v>586.9510473374283</c:v>
                </c:pt>
                <c:pt idx="30">
                  <c:v>588.234548200127</c:v>
                </c:pt>
                <c:pt idx="31">
                  <c:v>590.4851763357046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8795832"/>
        <c:axId val="2138465528"/>
      </c:scatterChart>
      <c:valAx>
        <c:axId val="21387958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38465528"/>
        <c:crosses val="autoZero"/>
        <c:crossBetween val="midCat"/>
      </c:valAx>
      <c:valAx>
        <c:axId val="213846552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3879583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'980051'!$B$569:$B$600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'980051'!$E$569:$E$600</c:f>
              <c:numCache>
                <c:formatCode>General</c:formatCode>
                <c:ptCount val="32"/>
                <c:pt idx="0">
                  <c:v>454.0</c:v>
                </c:pt>
                <c:pt idx="1">
                  <c:v>423.0</c:v>
                </c:pt>
                <c:pt idx="2">
                  <c:v>437.0</c:v>
                </c:pt>
                <c:pt idx="3">
                  <c:v>483.0</c:v>
                </c:pt>
                <c:pt idx="4">
                  <c:v>500.0</c:v>
                </c:pt>
                <c:pt idx="5">
                  <c:v>498.0</c:v>
                </c:pt>
                <c:pt idx="6">
                  <c:v>518.0</c:v>
                </c:pt>
                <c:pt idx="7">
                  <c:v>535.0</c:v>
                </c:pt>
                <c:pt idx="8">
                  <c:v>538.0</c:v>
                </c:pt>
                <c:pt idx="9">
                  <c:v>564.0</c:v>
                </c:pt>
                <c:pt idx="10">
                  <c:v>573.0</c:v>
                </c:pt>
                <c:pt idx="11">
                  <c:v>607.0</c:v>
                </c:pt>
                <c:pt idx="12">
                  <c:v>632.0</c:v>
                </c:pt>
                <c:pt idx="13">
                  <c:v>670.0</c:v>
                </c:pt>
                <c:pt idx="14">
                  <c:v>736.0</c:v>
                </c:pt>
                <c:pt idx="15">
                  <c:v>732.0</c:v>
                </c:pt>
                <c:pt idx="16">
                  <c:v>778.0</c:v>
                </c:pt>
                <c:pt idx="17">
                  <c:v>824.0</c:v>
                </c:pt>
                <c:pt idx="18">
                  <c:v>725.0</c:v>
                </c:pt>
                <c:pt idx="19">
                  <c:v>713.0</c:v>
                </c:pt>
                <c:pt idx="20">
                  <c:v>708.0</c:v>
                </c:pt>
                <c:pt idx="21">
                  <c:v>673.0</c:v>
                </c:pt>
                <c:pt idx="22">
                  <c:v>686.0</c:v>
                </c:pt>
                <c:pt idx="23">
                  <c:v>643.0</c:v>
                </c:pt>
                <c:pt idx="24">
                  <c:v>654.0</c:v>
                </c:pt>
                <c:pt idx="25">
                  <c:v>594.0</c:v>
                </c:pt>
                <c:pt idx="26">
                  <c:v>622.0</c:v>
                </c:pt>
                <c:pt idx="27">
                  <c:v>602.0</c:v>
                </c:pt>
                <c:pt idx="28">
                  <c:v>620.0</c:v>
                </c:pt>
                <c:pt idx="29">
                  <c:v>611.0</c:v>
                </c:pt>
                <c:pt idx="30">
                  <c:v>612.0</c:v>
                </c:pt>
                <c:pt idx="31">
                  <c:v>658.0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'980051'!$B$569:$B$600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'980051'!$F$569:$F$600</c:f>
              <c:numCache>
                <c:formatCode>0</c:formatCode>
                <c:ptCount val="32"/>
                <c:pt idx="3">
                  <c:v>492.8057852008093</c:v>
                </c:pt>
                <c:pt idx="4">
                  <c:v>498.376431272401</c:v>
                </c:pt>
                <c:pt idx="5">
                  <c:v>504.3107562191245</c:v>
                </c:pt>
                <c:pt idx="6">
                  <c:v>511.92788068965</c:v>
                </c:pt>
                <c:pt idx="7">
                  <c:v>522.0801863234614</c:v>
                </c:pt>
                <c:pt idx="8">
                  <c:v>535.8942804527953</c:v>
                </c:pt>
                <c:pt idx="9">
                  <c:v>554.6182404921411</c:v>
                </c:pt>
                <c:pt idx="10">
                  <c:v>578.2511601958827</c:v>
                </c:pt>
                <c:pt idx="11">
                  <c:v>609.1925699095164</c:v>
                </c:pt>
                <c:pt idx="12">
                  <c:v>645.0022996497578</c:v>
                </c:pt>
                <c:pt idx="13">
                  <c:v>681.0504064527824</c:v>
                </c:pt>
                <c:pt idx="14">
                  <c:v>717.4630866840513</c:v>
                </c:pt>
                <c:pt idx="15">
                  <c:v>746.988064449922</c:v>
                </c:pt>
                <c:pt idx="16">
                  <c:v>764.6547760990596</c:v>
                </c:pt>
                <c:pt idx="17">
                  <c:v>767.9466650785813</c:v>
                </c:pt>
                <c:pt idx="18">
                  <c:v>758.6933810942563</c:v>
                </c:pt>
                <c:pt idx="19">
                  <c:v>738.5463370009161</c:v>
                </c:pt>
                <c:pt idx="20">
                  <c:v>711.6937744092308</c:v>
                </c:pt>
                <c:pt idx="21">
                  <c:v>683.7809037989262</c:v>
                </c:pt>
                <c:pt idx="22">
                  <c:v>657.7682431239766</c:v>
                </c:pt>
                <c:pt idx="23">
                  <c:v>638.1751780204492</c:v>
                </c:pt>
                <c:pt idx="24">
                  <c:v>625.8960938499084</c:v>
                </c:pt>
                <c:pt idx="25">
                  <c:v>618.8616471646594</c:v>
                </c:pt>
                <c:pt idx="26">
                  <c:v>615.7673060680772</c:v>
                </c:pt>
                <c:pt idx="27">
                  <c:v>616.1548137017923</c:v>
                </c:pt>
                <c:pt idx="28">
                  <c:v>618.464842226753</c:v>
                </c:pt>
                <c:pt idx="29">
                  <c:v>622.372883018549</c:v>
                </c:pt>
                <c:pt idx="30">
                  <c:v>626.7263135192472</c:v>
                </c:pt>
                <c:pt idx="31">
                  <c:v>631.2286429158651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9044456"/>
        <c:axId val="2139038760"/>
      </c:scatterChart>
      <c:valAx>
        <c:axId val="21390444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39038760"/>
        <c:crosses val="autoZero"/>
        <c:crossBetween val="midCat"/>
      </c:valAx>
      <c:valAx>
        <c:axId val="213903876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3904445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'980051'!$B$619:$B$650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'980051'!$E$619:$E$650</c:f>
              <c:numCache>
                <c:formatCode>General</c:formatCode>
                <c:ptCount val="32"/>
                <c:pt idx="0">
                  <c:v>454.0</c:v>
                </c:pt>
                <c:pt idx="1">
                  <c:v>453.0</c:v>
                </c:pt>
                <c:pt idx="2">
                  <c:v>431.0</c:v>
                </c:pt>
                <c:pt idx="3">
                  <c:v>421.0</c:v>
                </c:pt>
                <c:pt idx="4">
                  <c:v>480.0</c:v>
                </c:pt>
                <c:pt idx="5">
                  <c:v>472.0</c:v>
                </c:pt>
                <c:pt idx="6">
                  <c:v>537.0</c:v>
                </c:pt>
                <c:pt idx="7">
                  <c:v>548.0</c:v>
                </c:pt>
                <c:pt idx="8">
                  <c:v>528.0</c:v>
                </c:pt>
                <c:pt idx="9">
                  <c:v>584.0</c:v>
                </c:pt>
                <c:pt idx="10">
                  <c:v>558.0</c:v>
                </c:pt>
                <c:pt idx="11">
                  <c:v>592.0</c:v>
                </c:pt>
                <c:pt idx="12">
                  <c:v>631.0</c:v>
                </c:pt>
                <c:pt idx="13">
                  <c:v>706.0</c:v>
                </c:pt>
                <c:pt idx="14">
                  <c:v>679.0</c:v>
                </c:pt>
                <c:pt idx="15">
                  <c:v>670.0</c:v>
                </c:pt>
                <c:pt idx="16">
                  <c:v>728.0</c:v>
                </c:pt>
                <c:pt idx="17">
                  <c:v>745.0</c:v>
                </c:pt>
                <c:pt idx="18">
                  <c:v>713.0</c:v>
                </c:pt>
                <c:pt idx="19">
                  <c:v>702.0</c:v>
                </c:pt>
                <c:pt idx="20">
                  <c:v>716.0</c:v>
                </c:pt>
                <c:pt idx="21">
                  <c:v>739.0</c:v>
                </c:pt>
                <c:pt idx="22">
                  <c:v>687.0</c:v>
                </c:pt>
                <c:pt idx="23">
                  <c:v>658.0</c:v>
                </c:pt>
                <c:pt idx="24">
                  <c:v>620.0</c:v>
                </c:pt>
                <c:pt idx="25">
                  <c:v>626.0</c:v>
                </c:pt>
                <c:pt idx="26">
                  <c:v>586.0</c:v>
                </c:pt>
                <c:pt idx="27">
                  <c:v>580.0</c:v>
                </c:pt>
                <c:pt idx="28">
                  <c:v>587.0</c:v>
                </c:pt>
                <c:pt idx="29">
                  <c:v>574.0</c:v>
                </c:pt>
                <c:pt idx="30">
                  <c:v>585.0</c:v>
                </c:pt>
                <c:pt idx="31">
                  <c:v>646.0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'980051'!$B$619:$B$650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'980051'!$F$619:$F$650</c:f>
              <c:numCache>
                <c:formatCode>0</c:formatCode>
                <c:ptCount val="32"/>
                <c:pt idx="3">
                  <c:v>457.503611197242</c:v>
                </c:pt>
                <c:pt idx="4">
                  <c:v>468.1243153701973</c:v>
                </c:pt>
                <c:pt idx="5">
                  <c:v>480.1361544106077</c:v>
                </c:pt>
                <c:pt idx="6">
                  <c:v>495.4173899941803</c:v>
                </c:pt>
                <c:pt idx="7">
                  <c:v>514.0598180839557</c:v>
                </c:pt>
                <c:pt idx="8">
                  <c:v>535.7953672637298</c:v>
                </c:pt>
                <c:pt idx="9">
                  <c:v>560.1872649542404</c:v>
                </c:pt>
                <c:pt idx="10">
                  <c:v>585.63094200738</c:v>
                </c:pt>
                <c:pt idx="11">
                  <c:v>613.4949769340577</c:v>
                </c:pt>
                <c:pt idx="12">
                  <c:v>641.0917736476123</c:v>
                </c:pt>
                <c:pt idx="13">
                  <c:v>665.8029222689486</c:v>
                </c:pt>
                <c:pt idx="14">
                  <c:v>688.9901126159574</c:v>
                </c:pt>
                <c:pt idx="15">
                  <c:v>707.5581556055701</c:v>
                </c:pt>
                <c:pt idx="16">
                  <c:v>720.0296859970058</c:v>
                </c:pt>
                <c:pt idx="17">
                  <c:v>725.6661923833416</c:v>
                </c:pt>
                <c:pt idx="18">
                  <c:v>724.8587200926954</c:v>
                </c:pt>
                <c:pt idx="19">
                  <c:v>718.1541408815722</c:v>
                </c:pt>
                <c:pt idx="20">
                  <c:v>706.1913632326215</c:v>
                </c:pt>
                <c:pt idx="21">
                  <c:v>690.6659287721441</c:v>
                </c:pt>
                <c:pt idx="22">
                  <c:v>672.328952567221</c:v>
                </c:pt>
                <c:pt idx="23">
                  <c:v>654.0612044057581</c:v>
                </c:pt>
                <c:pt idx="24">
                  <c:v>638.1304416050532</c:v>
                </c:pt>
                <c:pt idx="25">
                  <c:v>624.2177723205708</c:v>
                </c:pt>
                <c:pt idx="26">
                  <c:v>611.660533045881</c:v>
                </c:pt>
                <c:pt idx="27">
                  <c:v>601.6375570915637</c:v>
                </c:pt>
                <c:pt idx="28">
                  <c:v>595.5521900046328</c:v>
                </c:pt>
                <c:pt idx="29">
                  <c:v>591.436796603506</c:v>
                </c:pt>
                <c:pt idx="30">
                  <c:v>589.8888883239566</c:v>
                </c:pt>
                <c:pt idx="31">
                  <c:v>590.1329032675108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8996152"/>
        <c:axId val="2138992632"/>
      </c:scatterChart>
      <c:valAx>
        <c:axId val="21389961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38992632"/>
        <c:crosses val="autoZero"/>
        <c:crossBetween val="midCat"/>
      </c:valAx>
      <c:valAx>
        <c:axId val="21389926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3899615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'980051'!$B$669:$B$700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'980051'!$E$669:$E$700</c:f>
              <c:numCache>
                <c:formatCode>General</c:formatCode>
                <c:ptCount val="32"/>
                <c:pt idx="0">
                  <c:v>426.0</c:v>
                </c:pt>
                <c:pt idx="1">
                  <c:v>385.0</c:v>
                </c:pt>
                <c:pt idx="2">
                  <c:v>450.0</c:v>
                </c:pt>
                <c:pt idx="3">
                  <c:v>439.0</c:v>
                </c:pt>
                <c:pt idx="4">
                  <c:v>474.0</c:v>
                </c:pt>
                <c:pt idx="5">
                  <c:v>483.0</c:v>
                </c:pt>
                <c:pt idx="6">
                  <c:v>539.0</c:v>
                </c:pt>
                <c:pt idx="7">
                  <c:v>521.0</c:v>
                </c:pt>
                <c:pt idx="8">
                  <c:v>526.0</c:v>
                </c:pt>
                <c:pt idx="9">
                  <c:v>538.0</c:v>
                </c:pt>
                <c:pt idx="10">
                  <c:v>601.0</c:v>
                </c:pt>
                <c:pt idx="11">
                  <c:v>529.0</c:v>
                </c:pt>
                <c:pt idx="12">
                  <c:v>591.0</c:v>
                </c:pt>
                <c:pt idx="13">
                  <c:v>665.0</c:v>
                </c:pt>
                <c:pt idx="14">
                  <c:v>640.0</c:v>
                </c:pt>
                <c:pt idx="15">
                  <c:v>652.0</c:v>
                </c:pt>
                <c:pt idx="16">
                  <c:v>716.0</c:v>
                </c:pt>
                <c:pt idx="17">
                  <c:v>707.0</c:v>
                </c:pt>
                <c:pt idx="18">
                  <c:v>763.0</c:v>
                </c:pt>
                <c:pt idx="19">
                  <c:v>675.0</c:v>
                </c:pt>
                <c:pt idx="20">
                  <c:v>661.0</c:v>
                </c:pt>
                <c:pt idx="21">
                  <c:v>649.0</c:v>
                </c:pt>
                <c:pt idx="22">
                  <c:v>578.0</c:v>
                </c:pt>
                <c:pt idx="23">
                  <c:v>648.0</c:v>
                </c:pt>
                <c:pt idx="24">
                  <c:v>627.0</c:v>
                </c:pt>
                <c:pt idx="25">
                  <c:v>604.0</c:v>
                </c:pt>
                <c:pt idx="26">
                  <c:v>624.0</c:v>
                </c:pt>
                <c:pt idx="27">
                  <c:v>635.0</c:v>
                </c:pt>
                <c:pt idx="28">
                  <c:v>635.0</c:v>
                </c:pt>
                <c:pt idx="29">
                  <c:v>570.0</c:v>
                </c:pt>
                <c:pt idx="30">
                  <c:v>602.0</c:v>
                </c:pt>
                <c:pt idx="31">
                  <c:v>635.0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'980051'!$B$669:$B$700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'980051'!$F$669:$F$700</c:f>
              <c:numCache>
                <c:formatCode>0</c:formatCode>
                <c:ptCount val="32"/>
                <c:pt idx="3">
                  <c:v>478.3064000816692</c:v>
                </c:pt>
                <c:pt idx="4">
                  <c:v>483.965637528401</c:v>
                </c:pt>
                <c:pt idx="5">
                  <c:v>489.7485418681832</c:v>
                </c:pt>
                <c:pt idx="6">
                  <c:v>496.7684583373795</c:v>
                </c:pt>
                <c:pt idx="7">
                  <c:v>505.562175603297</c:v>
                </c:pt>
                <c:pt idx="8">
                  <c:v>516.9156964978365</c:v>
                </c:pt>
                <c:pt idx="9">
                  <c:v>531.7842534227646</c:v>
                </c:pt>
                <c:pt idx="10">
                  <c:v>550.236770925511</c:v>
                </c:pt>
                <c:pt idx="11">
                  <c:v>574.2946167104013</c:v>
                </c:pt>
                <c:pt idx="12">
                  <c:v>602.2780945171225</c:v>
                </c:pt>
                <c:pt idx="13">
                  <c:v>630.7885604017671</c:v>
                </c:pt>
                <c:pt idx="14">
                  <c:v>660.1691642606232</c:v>
                </c:pt>
                <c:pt idx="15">
                  <c:v>684.8523105750736</c:v>
                </c:pt>
                <c:pt idx="16">
                  <c:v>700.8855172338833</c:v>
                </c:pt>
                <c:pt idx="17">
                  <c:v>706.0872681462711</c:v>
                </c:pt>
                <c:pt idx="18">
                  <c:v>701.4451397439976</c:v>
                </c:pt>
                <c:pt idx="19">
                  <c:v>688.442207822967</c:v>
                </c:pt>
                <c:pt idx="20">
                  <c:v>670.0933489281018</c:v>
                </c:pt>
                <c:pt idx="21">
                  <c:v>650.6824286782041</c:v>
                </c:pt>
                <c:pt idx="22">
                  <c:v>632.6416602804904</c:v>
                </c:pt>
                <c:pt idx="23">
                  <c:v>619.376317542975</c:v>
                </c:pt>
                <c:pt idx="24">
                  <c:v>611.5382304385782</c:v>
                </c:pt>
                <c:pt idx="25">
                  <c:v>607.6674416279034</c:v>
                </c:pt>
                <c:pt idx="26">
                  <c:v>606.924470154416</c:v>
                </c:pt>
                <c:pt idx="27">
                  <c:v>608.9087451881962</c:v>
                </c:pt>
                <c:pt idx="28">
                  <c:v>612.132530056914</c:v>
                </c:pt>
                <c:pt idx="29">
                  <c:v>616.7521861465427</c:v>
                </c:pt>
                <c:pt idx="30">
                  <c:v>621.60104164658</c:v>
                </c:pt>
                <c:pt idx="31">
                  <c:v>626.4999524827919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8950216"/>
        <c:axId val="2138945080"/>
      </c:scatterChart>
      <c:valAx>
        <c:axId val="21389502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38945080"/>
        <c:crosses val="autoZero"/>
        <c:crossBetween val="midCat"/>
      </c:valAx>
      <c:valAx>
        <c:axId val="21389450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3895021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'980051'!$B$719:$B$750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'980051'!$E$719:$E$750</c:f>
              <c:numCache>
                <c:formatCode>General</c:formatCode>
                <c:ptCount val="32"/>
                <c:pt idx="0">
                  <c:v>387.0</c:v>
                </c:pt>
                <c:pt idx="1">
                  <c:v>411.0</c:v>
                </c:pt>
                <c:pt idx="2">
                  <c:v>401.0</c:v>
                </c:pt>
                <c:pt idx="3">
                  <c:v>471.0</c:v>
                </c:pt>
                <c:pt idx="4">
                  <c:v>445.0</c:v>
                </c:pt>
                <c:pt idx="5">
                  <c:v>475.0</c:v>
                </c:pt>
                <c:pt idx="6">
                  <c:v>478.0</c:v>
                </c:pt>
                <c:pt idx="7">
                  <c:v>505.0</c:v>
                </c:pt>
                <c:pt idx="8">
                  <c:v>533.0</c:v>
                </c:pt>
                <c:pt idx="9">
                  <c:v>567.0</c:v>
                </c:pt>
                <c:pt idx="10">
                  <c:v>561.0</c:v>
                </c:pt>
                <c:pt idx="11">
                  <c:v>576.0</c:v>
                </c:pt>
                <c:pt idx="12">
                  <c:v>644.0</c:v>
                </c:pt>
                <c:pt idx="13">
                  <c:v>633.0</c:v>
                </c:pt>
                <c:pt idx="14">
                  <c:v>687.0</c:v>
                </c:pt>
                <c:pt idx="15">
                  <c:v>652.0</c:v>
                </c:pt>
                <c:pt idx="16">
                  <c:v>695.0</c:v>
                </c:pt>
                <c:pt idx="17">
                  <c:v>680.0</c:v>
                </c:pt>
                <c:pt idx="18">
                  <c:v>796.0</c:v>
                </c:pt>
                <c:pt idx="19">
                  <c:v>687.0</c:v>
                </c:pt>
                <c:pt idx="20">
                  <c:v>666.0</c:v>
                </c:pt>
                <c:pt idx="21">
                  <c:v>654.0</c:v>
                </c:pt>
                <c:pt idx="22">
                  <c:v>614.0</c:v>
                </c:pt>
                <c:pt idx="23">
                  <c:v>588.0</c:v>
                </c:pt>
                <c:pt idx="24">
                  <c:v>618.0</c:v>
                </c:pt>
                <c:pt idx="25">
                  <c:v>624.0</c:v>
                </c:pt>
                <c:pt idx="26">
                  <c:v>601.0</c:v>
                </c:pt>
                <c:pt idx="27">
                  <c:v>599.0</c:v>
                </c:pt>
                <c:pt idx="28">
                  <c:v>640.0</c:v>
                </c:pt>
                <c:pt idx="29">
                  <c:v>601.0</c:v>
                </c:pt>
                <c:pt idx="30">
                  <c:v>578.0</c:v>
                </c:pt>
                <c:pt idx="31">
                  <c:v>617.0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'980051'!$B$719:$B$750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'980051'!$F$719:$F$750</c:f>
              <c:numCache>
                <c:formatCode>0</c:formatCode>
                <c:ptCount val="32"/>
                <c:pt idx="3">
                  <c:v>458.2526652926547</c:v>
                </c:pt>
                <c:pt idx="4">
                  <c:v>466.2310337241428</c:v>
                </c:pt>
                <c:pt idx="5">
                  <c:v>475.1689910044608</c:v>
                </c:pt>
                <c:pt idx="6">
                  <c:v>486.7656160359897</c:v>
                </c:pt>
                <c:pt idx="7">
                  <c:v>501.556695030927</c:v>
                </c:pt>
                <c:pt idx="8">
                  <c:v>519.8611434854944</c:v>
                </c:pt>
                <c:pt idx="9">
                  <c:v>541.7557794189776</c:v>
                </c:pt>
                <c:pt idx="10">
                  <c:v>565.9727728454163</c:v>
                </c:pt>
                <c:pt idx="11">
                  <c:v>593.8321802675477</c:v>
                </c:pt>
                <c:pt idx="12">
                  <c:v>622.4248746616148</c:v>
                </c:pt>
                <c:pt idx="13">
                  <c:v>648.4359841274635</c:v>
                </c:pt>
                <c:pt idx="14">
                  <c:v>672.5985752575205</c:v>
                </c:pt>
                <c:pt idx="15">
                  <c:v>690.9332812848774</c:v>
                </c:pt>
                <c:pt idx="16">
                  <c:v>701.4509467645162</c:v>
                </c:pt>
                <c:pt idx="17">
                  <c:v>703.4766542788188</c:v>
                </c:pt>
                <c:pt idx="18">
                  <c:v>698.3625003261687</c:v>
                </c:pt>
                <c:pt idx="19">
                  <c:v>686.9394825032596</c:v>
                </c:pt>
                <c:pt idx="20">
                  <c:v>671.162748556227</c:v>
                </c:pt>
                <c:pt idx="21">
                  <c:v>653.8555674124375</c:v>
                </c:pt>
                <c:pt idx="22">
                  <c:v>636.4607082593963</c:v>
                </c:pt>
                <c:pt idx="23">
                  <c:v>621.9809789839426</c:v>
                </c:pt>
                <c:pt idx="24">
                  <c:v>611.7078477225385</c:v>
                </c:pt>
                <c:pt idx="25">
                  <c:v>604.774275790522</c:v>
                </c:pt>
                <c:pt idx="26">
                  <c:v>600.6036577481785</c:v>
                </c:pt>
                <c:pt idx="27">
                  <c:v>599.437403996398</c:v>
                </c:pt>
                <c:pt idx="28">
                  <c:v>600.5394523619614</c:v>
                </c:pt>
                <c:pt idx="29">
                  <c:v>603.5146691239223</c:v>
                </c:pt>
                <c:pt idx="30">
                  <c:v>607.4512056305713</c:v>
                </c:pt>
                <c:pt idx="31">
                  <c:v>611.9073729132694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8878072"/>
        <c:axId val="2138881240"/>
      </c:scatterChart>
      <c:valAx>
        <c:axId val="21388780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38881240"/>
        <c:crosses val="autoZero"/>
        <c:crossBetween val="midCat"/>
      </c:valAx>
      <c:valAx>
        <c:axId val="21388812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3887807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'980051'!$B$769:$B$800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'980051'!$E$769:$E$800</c:f>
              <c:numCache>
                <c:formatCode>General</c:formatCode>
                <c:ptCount val="32"/>
                <c:pt idx="0">
                  <c:v>411.0</c:v>
                </c:pt>
                <c:pt idx="1">
                  <c:v>429.0</c:v>
                </c:pt>
                <c:pt idx="2">
                  <c:v>423.0</c:v>
                </c:pt>
                <c:pt idx="3">
                  <c:v>463.0</c:v>
                </c:pt>
                <c:pt idx="4">
                  <c:v>478.0</c:v>
                </c:pt>
                <c:pt idx="5">
                  <c:v>494.0</c:v>
                </c:pt>
                <c:pt idx="6">
                  <c:v>521.0</c:v>
                </c:pt>
                <c:pt idx="7">
                  <c:v>529.0</c:v>
                </c:pt>
                <c:pt idx="8">
                  <c:v>554.0</c:v>
                </c:pt>
                <c:pt idx="9">
                  <c:v>554.0</c:v>
                </c:pt>
                <c:pt idx="10">
                  <c:v>594.0</c:v>
                </c:pt>
                <c:pt idx="11">
                  <c:v>553.0</c:v>
                </c:pt>
                <c:pt idx="12">
                  <c:v>598.0</c:v>
                </c:pt>
                <c:pt idx="13">
                  <c:v>685.0</c:v>
                </c:pt>
                <c:pt idx="14">
                  <c:v>698.0</c:v>
                </c:pt>
                <c:pt idx="15">
                  <c:v>678.0</c:v>
                </c:pt>
                <c:pt idx="16">
                  <c:v>719.0</c:v>
                </c:pt>
                <c:pt idx="17">
                  <c:v>736.0</c:v>
                </c:pt>
                <c:pt idx="18">
                  <c:v>726.0</c:v>
                </c:pt>
                <c:pt idx="19">
                  <c:v>711.0</c:v>
                </c:pt>
                <c:pt idx="20">
                  <c:v>707.0</c:v>
                </c:pt>
                <c:pt idx="21">
                  <c:v>591.0</c:v>
                </c:pt>
                <c:pt idx="22">
                  <c:v>611.0</c:v>
                </c:pt>
                <c:pt idx="23">
                  <c:v>617.0</c:v>
                </c:pt>
                <c:pt idx="24">
                  <c:v>586.0</c:v>
                </c:pt>
                <c:pt idx="25">
                  <c:v>620.0</c:v>
                </c:pt>
                <c:pt idx="26">
                  <c:v>623.0</c:v>
                </c:pt>
                <c:pt idx="27">
                  <c:v>572.0</c:v>
                </c:pt>
                <c:pt idx="28">
                  <c:v>604.0</c:v>
                </c:pt>
                <c:pt idx="29">
                  <c:v>584.0</c:v>
                </c:pt>
                <c:pt idx="30">
                  <c:v>623.0</c:v>
                </c:pt>
                <c:pt idx="31">
                  <c:v>705.0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'980051'!$B$769:$B$800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'980051'!$F$769:$F$800</c:f>
              <c:numCache>
                <c:formatCode>0</c:formatCode>
                <c:ptCount val="32"/>
                <c:pt idx="3">
                  <c:v>487.3135138777229</c:v>
                </c:pt>
                <c:pt idx="4">
                  <c:v>492.5939029882376</c:v>
                </c:pt>
                <c:pt idx="5">
                  <c:v>497.9773290719104</c:v>
                </c:pt>
                <c:pt idx="6">
                  <c:v>504.5642114547314</c:v>
                </c:pt>
                <c:pt idx="7">
                  <c:v>513.034710153958</c:v>
                </c:pt>
                <c:pt idx="8">
                  <c:v>524.4635636881</c:v>
                </c:pt>
                <c:pt idx="9">
                  <c:v>540.2159473344849</c:v>
                </c:pt>
                <c:pt idx="10">
                  <c:v>560.6793697980853</c:v>
                </c:pt>
                <c:pt idx="11">
                  <c:v>588.290189728157</c:v>
                </c:pt>
                <c:pt idx="12">
                  <c:v>621.005031389516</c:v>
                </c:pt>
                <c:pt idx="13">
                  <c:v>654.2721107731674</c:v>
                </c:pt>
                <c:pt idx="14">
                  <c:v>687.5678534675735</c:v>
                </c:pt>
                <c:pt idx="15">
                  <c:v>713.392952917697</c:v>
                </c:pt>
                <c:pt idx="16">
                  <c:v>726.7319646015703</c:v>
                </c:pt>
                <c:pt idx="17">
                  <c:v>725.674446602184</c:v>
                </c:pt>
                <c:pt idx="18">
                  <c:v>713.321187340385</c:v>
                </c:pt>
                <c:pt idx="19">
                  <c:v>691.9481243354148</c:v>
                </c:pt>
                <c:pt idx="20">
                  <c:v>666.8032632028777</c:v>
                </c:pt>
                <c:pt idx="21">
                  <c:v>643.4820739702487</c:v>
                </c:pt>
                <c:pt idx="22">
                  <c:v>624.4153968342384</c:v>
                </c:pt>
                <c:pt idx="23">
                  <c:v>612.3397985577056</c:v>
                </c:pt>
                <c:pt idx="24">
                  <c:v>606.5388595762836</c:v>
                </c:pt>
                <c:pt idx="25">
                  <c:v>604.7813644663896</c:v>
                </c:pt>
                <c:pt idx="26">
                  <c:v>605.936759692313</c:v>
                </c:pt>
                <c:pt idx="27">
                  <c:v>609.2504763973416</c:v>
                </c:pt>
                <c:pt idx="28">
                  <c:v>613.109412763344</c:v>
                </c:pt>
                <c:pt idx="29">
                  <c:v>618.0082460869147</c:v>
                </c:pt>
                <c:pt idx="30">
                  <c:v>622.8481042742771</c:v>
                </c:pt>
                <c:pt idx="31">
                  <c:v>627.599798694571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8816552"/>
        <c:axId val="2138807768"/>
      </c:scatterChart>
      <c:valAx>
        <c:axId val="21388165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38807768"/>
        <c:crosses val="autoZero"/>
        <c:crossBetween val="midCat"/>
      </c:valAx>
      <c:valAx>
        <c:axId val="213880776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3881655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'980051'!$B$819:$B$850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'980051'!$E$819:$E$850</c:f>
              <c:numCache>
                <c:formatCode>General</c:formatCode>
                <c:ptCount val="32"/>
                <c:pt idx="0">
                  <c:v>471.0</c:v>
                </c:pt>
                <c:pt idx="1">
                  <c:v>413.0</c:v>
                </c:pt>
                <c:pt idx="2">
                  <c:v>385.0</c:v>
                </c:pt>
                <c:pt idx="3">
                  <c:v>475.0</c:v>
                </c:pt>
                <c:pt idx="4">
                  <c:v>508.0</c:v>
                </c:pt>
                <c:pt idx="5">
                  <c:v>513.0</c:v>
                </c:pt>
                <c:pt idx="6">
                  <c:v>483.0</c:v>
                </c:pt>
                <c:pt idx="7">
                  <c:v>546.0</c:v>
                </c:pt>
                <c:pt idx="8">
                  <c:v>530.0</c:v>
                </c:pt>
                <c:pt idx="9">
                  <c:v>566.0</c:v>
                </c:pt>
                <c:pt idx="10">
                  <c:v>556.0</c:v>
                </c:pt>
                <c:pt idx="11">
                  <c:v>573.0</c:v>
                </c:pt>
                <c:pt idx="12">
                  <c:v>631.0</c:v>
                </c:pt>
                <c:pt idx="13">
                  <c:v>634.0</c:v>
                </c:pt>
                <c:pt idx="14">
                  <c:v>688.0</c:v>
                </c:pt>
                <c:pt idx="15">
                  <c:v>708.0</c:v>
                </c:pt>
                <c:pt idx="16">
                  <c:v>757.0</c:v>
                </c:pt>
                <c:pt idx="17">
                  <c:v>728.0</c:v>
                </c:pt>
                <c:pt idx="18">
                  <c:v>705.0</c:v>
                </c:pt>
                <c:pt idx="19">
                  <c:v>643.0</c:v>
                </c:pt>
                <c:pt idx="20">
                  <c:v>699.0</c:v>
                </c:pt>
                <c:pt idx="21">
                  <c:v>671.0</c:v>
                </c:pt>
                <c:pt idx="22">
                  <c:v>592.0</c:v>
                </c:pt>
                <c:pt idx="23">
                  <c:v>635.0</c:v>
                </c:pt>
                <c:pt idx="24">
                  <c:v>604.0</c:v>
                </c:pt>
                <c:pt idx="25">
                  <c:v>630.0</c:v>
                </c:pt>
                <c:pt idx="26">
                  <c:v>648.0</c:v>
                </c:pt>
                <c:pt idx="27">
                  <c:v>574.0</c:v>
                </c:pt>
                <c:pt idx="28">
                  <c:v>591.0</c:v>
                </c:pt>
                <c:pt idx="29">
                  <c:v>594.0</c:v>
                </c:pt>
                <c:pt idx="30">
                  <c:v>645.0</c:v>
                </c:pt>
                <c:pt idx="31">
                  <c:v>685.0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'980051'!$B$819:$B$850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'980051'!$F$819:$F$850</c:f>
              <c:numCache>
                <c:formatCode>0</c:formatCode>
                <c:ptCount val="32"/>
                <c:pt idx="3">
                  <c:v>492.7540971598501</c:v>
                </c:pt>
                <c:pt idx="4">
                  <c:v>498.0445090114747</c:v>
                </c:pt>
                <c:pt idx="5">
                  <c:v>503.34612737998</c:v>
                </c:pt>
                <c:pt idx="6">
                  <c:v>509.681170084811</c:v>
                </c:pt>
                <c:pt idx="7">
                  <c:v>517.633058450711</c:v>
                </c:pt>
                <c:pt idx="8">
                  <c:v>528.2151782278652</c:v>
                </c:pt>
                <c:pt idx="9">
                  <c:v>542.813502287375</c:v>
                </c:pt>
                <c:pt idx="10">
                  <c:v>561.9936558086182</c:v>
                </c:pt>
                <c:pt idx="11">
                  <c:v>588.2971932341663</c:v>
                </c:pt>
                <c:pt idx="12">
                  <c:v>620.0011380166873</c:v>
                </c:pt>
                <c:pt idx="13">
                  <c:v>652.7173161631606</c:v>
                </c:pt>
                <c:pt idx="14">
                  <c:v>685.8372515368194</c:v>
                </c:pt>
                <c:pt idx="15">
                  <c:v>711.7149917500694</c:v>
                </c:pt>
                <c:pt idx="16">
                  <c:v>725.0960072278795</c:v>
                </c:pt>
                <c:pt idx="17">
                  <c:v>723.9733414990353</c:v>
                </c:pt>
                <c:pt idx="18">
                  <c:v>711.5725319431231</c:v>
                </c:pt>
                <c:pt idx="19">
                  <c:v>690.4012851367624</c:v>
                </c:pt>
                <c:pt idx="20">
                  <c:v>665.9485194032573</c:v>
                </c:pt>
                <c:pt idx="21">
                  <c:v>643.841800946353</c:v>
                </c:pt>
                <c:pt idx="22">
                  <c:v>626.424421426876</c:v>
                </c:pt>
                <c:pt idx="23">
                  <c:v>616.0334259414711</c:v>
                </c:pt>
                <c:pt idx="24">
                  <c:v>611.618624195614</c:v>
                </c:pt>
                <c:pt idx="25">
                  <c:v>610.9439254043987</c:v>
                </c:pt>
                <c:pt idx="26">
                  <c:v>612.9399493247124</c:v>
                </c:pt>
                <c:pt idx="27">
                  <c:v>616.8229267317585</c:v>
                </c:pt>
                <c:pt idx="28">
                  <c:v>620.9942518749144</c:v>
                </c:pt>
                <c:pt idx="29">
                  <c:v>626.1219509662953</c:v>
                </c:pt>
                <c:pt idx="30">
                  <c:v>631.1125532522711</c:v>
                </c:pt>
                <c:pt idx="31">
                  <c:v>635.981839032088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8769848"/>
        <c:axId val="2138773016"/>
      </c:scatterChart>
      <c:valAx>
        <c:axId val="21387698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38773016"/>
        <c:crosses val="autoZero"/>
        <c:crossBetween val="midCat"/>
      </c:valAx>
      <c:valAx>
        <c:axId val="21387730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3876984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'980051'!$B$869:$B$900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'980051'!$E$869:$E$900</c:f>
              <c:numCache>
                <c:formatCode>General</c:formatCode>
                <c:ptCount val="32"/>
                <c:pt idx="0">
                  <c:v>420.0</c:v>
                </c:pt>
                <c:pt idx="1">
                  <c:v>420.0</c:v>
                </c:pt>
                <c:pt idx="2">
                  <c:v>449.0</c:v>
                </c:pt>
                <c:pt idx="3">
                  <c:v>440.0</c:v>
                </c:pt>
                <c:pt idx="4">
                  <c:v>517.0</c:v>
                </c:pt>
                <c:pt idx="5">
                  <c:v>488.0</c:v>
                </c:pt>
                <c:pt idx="6">
                  <c:v>509.0</c:v>
                </c:pt>
                <c:pt idx="7">
                  <c:v>520.0</c:v>
                </c:pt>
                <c:pt idx="8">
                  <c:v>570.0</c:v>
                </c:pt>
                <c:pt idx="9">
                  <c:v>582.0</c:v>
                </c:pt>
                <c:pt idx="10">
                  <c:v>551.0</c:v>
                </c:pt>
                <c:pt idx="11">
                  <c:v>614.0</c:v>
                </c:pt>
                <c:pt idx="12">
                  <c:v>649.0</c:v>
                </c:pt>
                <c:pt idx="13">
                  <c:v>661.0</c:v>
                </c:pt>
                <c:pt idx="14">
                  <c:v>681.0</c:v>
                </c:pt>
                <c:pt idx="15">
                  <c:v>686.0</c:v>
                </c:pt>
                <c:pt idx="16">
                  <c:v>670.0</c:v>
                </c:pt>
                <c:pt idx="17">
                  <c:v>717.0</c:v>
                </c:pt>
                <c:pt idx="18">
                  <c:v>740.0</c:v>
                </c:pt>
                <c:pt idx="19">
                  <c:v>711.0</c:v>
                </c:pt>
                <c:pt idx="20">
                  <c:v>687.0</c:v>
                </c:pt>
                <c:pt idx="21">
                  <c:v>695.0</c:v>
                </c:pt>
                <c:pt idx="22">
                  <c:v>645.0</c:v>
                </c:pt>
                <c:pt idx="23">
                  <c:v>652.0</c:v>
                </c:pt>
                <c:pt idx="24">
                  <c:v>627.0</c:v>
                </c:pt>
                <c:pt idx="25">
                  <c:v>594.0</c:v>
                </c:pt>
                <c:pt idx="26">
                  <c:v>627.0</c:v>
                </c:pt>
                <c:pt idx="27">
                  <c:v>650.0</c:v>
                </c:pt>
                <c:pt idx="28">
                  <c:v>609.0</c:v>
                </c:pt>
                <c:pt idx="29">
                  <c:v>602.0</c:v>
                </c:pt>
                <c:pt idx="30">
                  <c:v>598.0</c:v>
                </c:pt>
                <c:pt idx="31">
                  <c:v>631.0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'980051'!$B$869:$B$900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'980051'!$F$869:$F$900</c:f>
              <c:numCache>
                <c:formatCode>0</c:formatCode>
                <c:ptCount val="32"/>
                <c:pt idx="3">
                  <c:v>471.1174885584507</c:v>
                </c:pt>
                <c:pt idx="4">
                  <c:v>481.1940864367168</c:v>
                </c:pt>
                <c:pt idx="5">
                  <c:v>492.4335848556412</c:v>
                </c:pt>
                <c:pt idx="6">
                  <c:v>506.581867122151</c:v>
                </c:pt>
                <c:pt idx="7">
                  <c:v>523.6999594500214</c:v>
                </c:pt>
                <c:pt idx="8">
                  <c:v>543.5263524803393</c:v>
                </c:pt>
                <c:pt idx="9">
                  <c:v>565.6422364347078</c:v>
                </c:pt>
                <c:pt idx="10">
                  <c:v>588.5668665927038</c:v>
                </c:pt>
                <c:pt idx="11">
                  <c:v>613.4811232177572</c:v>
                </c:pt>
                <c:pt idx="12">
                  <c:v>637.909869575888</c:v>
                </c:pt>
                <c:pt idx="13">
                  <c:v>659.5014585726753</c:v>
                </c:pt>
                <c:pt idx="14">
                  <c:v>679.3983137742194</c:v>
                </c:pt>
                <c:pt idx="15">
                  <c:v>694.8911489354387</c:v>
                </c:pt>
                <c:pt idx="16">
                  <c:v>704.7824731073625</c:v>
                </c:pt>
                <c:pt idx="17">
                  <c:v>708.6051264275266</c:v>
                </c:pt>
                <c:pt idx="18">
                  <c:v>706.9791884432931</c:v>
                </c:pt>
                <c:pt idx="19">
                  <c:v>700.455012757841</c:v>
                </c:pt>
                <c:pt idx="20">
                  <c:v>689.8634485638744</c:v>
                </c:pt>
                <c:pt idx="21">
                  <c:v>676.8451856851913</c:v>
                </c:pt>
                <c:pt idx="22">
                  <c:v>662.1864999272315</c:v>
                </c:pt>
                <c:pt idx="23">
                  <c:v>648.2926628978322</c:v>
                </c:pt>
                <c:pt idx="24">
                  <c:v>636.8155799004143</c:v>
                </c:pt>
                <c:pt idx="25">
                  <c:v>627.4093209188192</c:v>
                </c:pt>
                <c:pt idx="26">
                  <c:v>619.6348417234284</c:v>
                </c:pt>
                <c:pt idx="27">
                  <c:v>614.2747524081835</c:v>
                </c:pt>
                <c:pt idx="28">
                  <c:v>611.8133299399116</c:v>
                </c:pt>
                <c:pt idx="29">
                  <c:v>611.2074054749756</c:v>
                </c:pt>
                <c:pt idx="30">
                  <c:v>612.372044028205</c:v>
                </c:pt>
                <c:pt idx="31">
                  <c:v>614.7269582760868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8669160"/>
        <c:axId val="2138672328"/>
      </c:scatterChart>
      <c:valAx>
        <c:axId val="21386691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38672328"/>
        <c:crosses val="autoZero"/>
        <c:crossBetween val="midCat"/>
      </c:valAx>
      <c:valAx>
        <c:axId val="213867232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3866916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'980051'!$B$919:$B$950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'980051'!$E$919:$E$950</c:f>
              <c:numCache>
                <c:formatCode>General</c:formatCode>
                <c:ptCount val="32"/>
                <c:pt idx="0">
                  <c:v>410.0</c:v>
                </c:pt>
                <c:pt idx="1">
                  <c:v>440.0</c:v>
                </c:pt>
                <c:pt idx="2">
                  <c:v>444.0</c:v>
                </c:pt>
                <c:pt idx="3">
                  <c:v>454.0</c:v>
                </c:pt>
                <c:pt idx="4">
                  <c:v>506.0</c:v>
                </c:pt>
                <c:pt idx="5">
                  <c:v>485.0</c:v>
                </c:pt>
                <c:pt idx="6">
                  <c:v>504.0</c:v>
                </c:pt>
                <c:pt idx="7">
                  <c:v>543.0</c:v>
                </c:pt>
                <c:pt idx="8">
                  <c:v>531.0</c:v>
                </c:pt>
                <c:pt idx="9">
                  <c:v>547.0</c:v>
                </c:pt>
                <c:pt idx="10">
                  <c:v>598.0</c:v>
                </c:pt>
                <c:pt idx="11">
                  <c:v>609.0</c:v>
                </c:pt>
                <c:pt idx="12">
                  <c:v>595.0</c:v>
                </c:pt>
                <c:pt idx="13">
                  <c:v>680.0</c:v>
                </c:pt>
                <c:pt idx="14">
                  <c:v>706.0</c:v>
                </c:pt>
                <c:pt idx="15">
                  <c:v>703.0</c:v>
                </c:pt>
                <c:pt idx="16">
                  <c:v>664.0</c:v>
                </c:pt>
                <c:pt idx="17">
                  <c:v>758.0</c:v>
                </c:pt>
                <c:pt idx="18">
                  <c:v>745.0</c:v>
                </c:pt>
                <c:pt idx="19">
                  <c:v>697.0</c:v>
                </c:pt>
                <c:pt idx="20">
                  <c:v>684.0</c:v>
                </c:pt>
                <c:pt idx="21">
                  <c:v>670.0</c:v>
                </c:pt>
                <c:pt idx="22">
                  <c:v>692.0</c:v>
                </c:pt>
                <c:pt idx="23">
                  <c:v>596.0</c:v>
                </c:pt>
                <c:pt idx="24">
                  <c:v>607.0</c:v>
                </c:pt>
                <c:pt idx="25">
                  <c:v>619.0</c:v>
                </c:pt>
                <c:pt idx="26">
                  <c:v>629.0</c:v>
                </c:pt>
                <c:pt idx="27">
                  <c:v>635.0</c:v>
                </c:pt>
                <c:pt idx="28">
                  <c:v>635.0</c:v>
                </c:pt>
                <c:pt idx="29">
                  <c:v>585.0</c:v>
                </c:pt>
                <c:pt idx="30">
                  <c:v>603.0</c:v>
                </c:pt>
                <c:pt idx="31">
                  <c:v>631.0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'980051'!$B$919:$B$950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'980051'!$F$919:$F$950</c:f>
              <c:numCache>
                <c:formatCode>0</c:formatCode>
                <c:ptCount val="32"/>
                <c:pt idx="3">
                  <c:v>477.4830315865881</c:v>
                </c:pt>
                <c:pt idx="4">
                  <c:v>484.8282790306383</c:v>
                </c:pt>
                <c:pt idx="5">
                  <c:v>493.0642859399146</c:v>
                </c:pt>
                <c:pt idx="6">
                  <c:v>503.791685078682</c:v>
                </c:pt>
                <c:pt idx="7">
                  <c:v>517.5721700405286</c:v>
                </c:pt>
                <c:pt idx="8">
                  <c:v>534.7948568606185</c:v>
                </c:pt>
                <c:pt idx="9">
                  <c:v>555.638950662085</c:v>
                </c:pt>
                <c:pt idx="10">
                  <c:v>578.991406939317</c:v>
                </c:pt>
                <c:pt idx="11">
                  <c:v>606.2365895356074</c:v>
                </c:pt>
                <c:pt idx="12">
                  <c:v>634.6416842287214</c:v>
                </c:pt>
                <c:pt idx="13">
                  <c:v>660.9323223970165</c:v>
                </c:pt>
                <c:pt idx="14">
                  <c:v>685.874051577946</c:v>
                </c:pt>
                <c:pt idx="15">
                  <c:v>705.3883038432332</c:v>
                </c:pt>
                <c:pt idx="16">
                  <c:v>717.2775613877871</c:v>
                </c:pt>
                <c:pt idx="17">
                  <c:v>720.6028301558411</c:v>
                </c:pt>
                <c:pt idx="18">
                  <c:v>716.4266886356564</c:v>
                </c:pt>
                <c:pt idx="19">
                  <c:v>705.5686543750072</c:v>
                </c:pt>
                <c:pt idx="20">
                  <c:v>689.8286801262702</c:v>
                </c:pt>
                <c:pt idx="21">
                  <c:v>672.0442240303074</c:v>
                </c:pt>
                <c:pt idx="22">
                  <c:v>653.719931461146</c:v>
                </c:pt>
                <c:pt idx="23">
                  <c:v>638.07174283889</c:v>
                </c:pt>
                <c:pt idx="24">
                  <c:v>626.6333688566674</c:v>
                </c:pt>
                <c:pt idx="25">
                  <c:v>618.5800315344245</c:v>
                </c:pt>
                <c:pt idx="26">
                  <c:v>613.298485688064</c:v>
                </c:pt>
                <c:pt idx="27">
                  <c:v>611.1243168204304</c:v>
                </c:pt>
                <c:pt idx="28">
                  <c:v>611.4843886366245</c:v>
                </c:pt>
                <c:pt idx="29">
                  <c:v>613.756699848398</c:v>
                </c:pt>
                <c:pt idx="30">
                  <c:v>617.1364714023796</c:v>
                </c:pt>
                <c:pt idx="31">
                  <c:v>621.1242815408095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8629272"/>
        <c:axId val="2138632440"/>
      </c:scatterChart>
      <c:valAx>
        <c:axId val="21386292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38632440"/>
        <c:crosses val="autoZero"/>
        <c:crossBetween val="midCat"/>
      </c:valAx>
      <c:valAx>
        <c:axId val="21386324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3862927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'980051'!$B$69:$B$100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'980051'!$E$69:$E$100</c:f>
              <c:numCache>
                <c:formatCode>General</c:formatCode>
                <c:ptCount val="32"/>
                <c:pt idx="0">
                  <c:v>448.0</c:v>
                </c:pt>
                <c:pt idx="1">
                  <c:v>413.0</c:v>
                </c:pt>
                <c:pt idx="2">
                  <c:v>413.0</c:v>
                </c:pt>
                <c:pt idx="3">
                  <c:v>474.0</c:v>
                </c:pt>
                <c:pt idx="4">
                  <c:v>493.0</c:v>
                </c:pt>
                <c:pt idx="5">
                  <c:v>463.0</c:v>
                </c:pt>
                <c:pt idx="6">
                  <c:v>512.0</c:v>
                </c:pt>
                <c:pt idx="7">
                  <c:v>570.0</c:v>
                </c:pt>
                <c:pt idx="8">
                  <c:v>535.0</c:v>
                </c:pt>
                <c:pt idx="9">
                  <c:v>595.0</c:v>
                </c:pt>
                <c:pt idx="10">
                  <c:v>614.0</c:v>
                </c:pt>
                <c:pt idx="11">
                  <c:v>597.0</c:v>
                </c:pt>
                <c:pt idx="12">
                  <c:v>654.0</c:v>
                </c:pt>
                <c:pt idx="13">
                  <c:v>736.0</c:v>
                </c:pt>
                <c:pt idx="14">
                  <c:v>813.0</c:v>
                </c:pt>
                <c:pt idx="15">
                  <c:v>794.0</c:v>
                </c:pt>
                <c:pt idx="16">
                  <c:v>768.0</c:v>
                </c:pt>
                <c:pt idx="17">
                  <c:v>800.0</c:v>
                </c:pt>
                <c:pt idx="18">
                  <c:v>747.0</c:v>
                </c:pt>
                <c:pt idx="19">
                  <c:v>680.0</c:v>
                </c:pt>
                <c:pt idx="20">
                  <c:v>671.0</c:v>
                </c:pt>
                <c:pt idx="21">
                  <c:v>618.0</c:v>
                </c:pt>
                <c:pt idx="22">
                  <c:v>645.0</c:v>
                </c:pt>
                <c:pt idx="23">
                  <c:v>694.0</c:v>
                </c:pt>
                <c:pt idx="24">
                  <c:v>634.0</c:v>
                </c:pt>
                <c:pt idx="25">
                  <c:v>563.0</c:v>
                </c:pt>
                <c:pt idx="26">
                  <c:v>599.0</c:v>
                </c:pt>
                <c:pt idx="27">
                  <c:v>583.0</c:v>
                </c:pt>
                <c:pt idx="28">
                  <c:v>626.0</c:v>
                </c:pt>
                <c:pt idx="29">
                  <c:v>593.0</c:v>
                </c:pt>
                <c:pt idx="30">
                  <c:v>611.0</c:v>
                </c:pt>
                <c:pt idx="31">
                  <c:v>623.0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'980051'!$B$69:$B$100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'980051'!$F$69:$F$100</c:f>
              <c:numCache>
                <c:formatCode>0</c:formatCode>
                <c:ptCount val="32"/>
                <c:pt idx="3">
                  <c:v>482.9552765154145</c:v>
                </c:pt>
                <c:pt idx="4">
                  <c:v>489.2321777837036</c:v>
                </c:pt>
                <c:pt idx="5">
                  <c:v>496.4478647845138</c:v>
                </c:pt>
                <c:pt idx="6">
                  <c:v>506.5085596232871</c:v>
                </c:pt>
                <c:pt idx="7">
                  <c:v>520.872142952094</c:v>
                </c:pt>
                <c:pt idx="8">
                  <c:v>541.121336596331</c:v>
                </c:pt>
                <c:pt idx="9">
                  <c:v>568.5533330621605</c:v>
                </c:pt>
                <c:pt idx="10">
                  <c:v>602.1642312937804</c:v>
                </c:pt>
                <c:pt idx="11">
                  <c:v>643.829821030541</c:v>
                </c:pt>
                <c:pt idx="12">
                  <c:v>688.3273509651954</c:v>
                </c:pt>
                <c:pt idx="13">
                  <c:v>728.5164943871493</c:v>
                </c:pt>
                <c:pt idx="14">
                  <c:v>763.0343891376298</c:v>
                </c:pt>
                <c:pt idx="15">
                  <c:v>783.4792266275538</c:v>
                </c:pt>
                <c:pt idx="16">
                  <c:v>786.2273482175968</c:v>
                </c:pt>
                <c:pt idx="17">
                  <c:v>771.9814922721124</c:v>
                </c:pt>
                <c:pt idx="18">
                  <c:v>747.3040278423085</c:v>
                </c:pt>
                <c:pt idx="19">
                  <c:v>714.3319560404635</c:v>
                </c:pt>
                <c:pt idx="20">
                  <c:v>679.89026395751</c:v>
                </c:pt>
                <c:pt idx="21">
                  <c:v>649.9037902058515</c:v>
                </c:pt>
                <c:pt idx="22">
                  <c:v>626.1120858866658</c:v>
                </c:pt>
                <c:pt idx="23">
                  <c:v>611.0192018439784</c:v>
                </c:pt>
                <c:pt idx="24">
                  <c:v>603.3829642091503</c:v>
                </c:pt>
                <c:pt idx="25">
                  <c:v>600.4264077214037</c:v>
                </c:pt>
                <c:pt idx="26">
                  <c:v>600.742989575672</c:v>
                </c:pt>
                <c:pt idx="27">
                  <c:v>603.5233311271095</c:v>
                </c:pt>
                <c:pt idx="28">
                  <c:v>607.1056064518203</c:v>
                </c:pt>
                <c:pt idx="29">
                  <c:v>611.8199496834142</c:v>
                </c:pt>
                <c:pt idx="30">
                  <c:v>616.5566142102225</c:v>
                </c:pt>
                <c:pt idx="31">
                  <c:v>621.241709986094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66324232"/>
        <c:axId val="-2066321064"/>
      </c:scatterChart>
      <c:valAx>
        <c:axId val="-2066324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66321064"/>
        <c:crosses val="autoZero"/>
        <c:crossBetween val="midCat"/>
      </c:valAx>
      <c:valAx>
        <c:axId val="-206632106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6632423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'980051'!$B$969:$B$1000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'980051'!$E$969:$E$1000</c:f>
              <c:numCache>
                <c:formatCode>General</c:formatCode>
                <c:ptCount val="32"/>
                <c:pt idx="0">
                  <c:v>424.0</c:v>
                </c:pt>
                <c:pt idx="1">
                  <c:v>424.0</c:v>
                </c:pt>
                <c:pt idx="2">
                  <c:v>454.0</c:v>
                </c:pt>
                <c:pt idx="3">
                  <c:v>455.0</c:v>
                </c:pt>
                <c:pt idx="4">
                  <c:v>456.0</c:v>
                </c:pt>
                <c:pt idx="5">
                  <c:v>490.0</c:v>
                </c:pt>
                <c:pt idx="6">
                  <c:v>547.0</c:v>
                </c:pt>
                <c:pt idx="7">
                  <c:v>573.0</c:v>
                </c:pt>
                <c:pt idx="8">
                  <c:v>543.0</c:v>
                </c:pt>
                <c:pt idx="9">
                  <c:v>565.0</c:v>
                </c:pt>
                <c:pt idx="10">
                  <c:v>519.0</c:v>
                </c:pt>
                <c:pt idx="11">
                  <c:v>564.0</c:v>
                </c:pt>
                <c:pt idx="12">
                  <c:v>556.0</c:v>
                </c:pt>
                <c:pt idx="13">
                  <c:v>647.0</c:v>
                </c:pt>
                <c:pt idx="14">
                  <c:v>663.0</c:v>
                </c:pt>
                <c:pt idx="15">
                  <c:v>657.0</c:v>
                </c:pt>
                <c:pt idx="16">
                  <c:v>707.0</c:v>
                </c:pt>
                <c:pt idx="17">
                  <c:v>760.0</c:v>
                </c:pt>
                <c:pt idx="18">
                  <c:v>678.0</c:v>
                </c:pt>
                <c:pt idx="19">
                  <c:v>681.0</c:v>
                </c:pt>
                <c:pt idx="20">
                  <c:v>695.0</c:v>
                </c:pt>
                <c:pt idx="21">
                  <c:v>655.0</c:v>
                </c:pt>
                <c:pt idx="22">
                  <c:v>607.0</c:v>
                </c:pt>
                <c:pt idx="23">
                  <c:v>635.0</c:v>
                </c:pt>
                <c:pt idx="24">
                  <c:v>641.0</c:v>
                </c:pt>
                <c:pt idx="25">
                  <c:v>634.0</c:v>
                </c:pt>
                <c:pt idx="26">
                  <c:v>633.0</c:v>
                </c:pt>
                <c:pt idx="27">
                  <c:v>630.0</c:v>
                </c:pt>
                <c:pt idx="28">
                  <c:v>605.0</c:v>
                </c:pt>
                <c:pt idx="29">
                  <c:v>564.0</c:v>
                </c:pt>
                <c:pt idx="30">
                  <c:v>571.0</c:v>
                </c:pt>
                <c:pt idx="31">
                  <c:v>634.0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'980051'!$B$969:$B$1000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'980051'!$F$969:$F$1000</c:f>
              <c:numCache>
                <c:formatCode>0</c:formatCode>
                <c:ptCount val="32"/>
                <c:pt idx="3">
                  <c:v>484.8080129440384</c:v>
                </c:pt>
                <c:pt idx="4">
                  <c:v>490.1047370214644</c:v>
                </c:pt>
                <c:pt idx="5">
                  <c:v>495.7689843860431</c:v>
                </c:pt>
                <c:pt idx="6">
                  <c:v>502.9149838440874</c:v>
                </c:pt>
                <c:pt idx="7">
                  <c:v>512.021944071727</c:v>
                </c:pt>
                <c:pt idx="8">
                  <c:v>523.6252241130334</c:v>
                </c:pt>
                <c:pt idx="9">
                  <c:v>538.2645059898491</c:v>
                </c:pt>
                <c:pt idx="10">
                  <c:v>555.6041367267176</c:v>
                </c:pt>
                <c:pt idx="11">
                  <c:v>577.215778317211</c:v>
                </c:pt>
                <c:pt idx="12">
                  <c:v>601.5011965255271</c:v>
                </c:pt>
                <c:pt idx="13">
                  <c:v>625.8618880222361</c:v>
                </c:pt>
                <c:pt idx="14">
                  <c:v>651.2233544488982</c:v>
                </c:pt>
                <c:pt idx="15">
                  <c:v>673.6717910574076</c:v>
                </c:pt>
                <c:pt idx="16">
                  <c:v>690.4556237255052</c:v>
                </c:pt>
                <c:pt idx="17">
                  <c:v>699.662096072912</c:v>
                </c:pt>
                <c:pt idx="18">
                  <c:v>700.938472261178</c:v>
                </c:pt>
                <c:pt idx="19">
                  <c:v>695.1280979108892</c:v>
                </c:pt>
                <c:pt idx="20">
                  <c:v>683.168741476877</c:v>
                </c:pt>
                <c:pt idx="21">
                  <c:v>667.5961819222783</c:v>
                </c:pt>
                <c:pt idx="22">
                  <c:v>650.108527033856</c:v>
                </c:pt>
                <c:pt idx="23">
                  <c:v>634.2031380145807</c:v>
                </c:pt>
                <c:pt idx="24">
                  <c:v>621.96134625933</c:v>
                </c:pt>
                <c:pt idx="25">
                  <c:v>612.8805547557887</c:v>
                </c:pt>
                <c:pt idx="26">
                  <c:v>606.4380532948846</c:v>
                </c:pt>
                <c:pt idx="27">
                  <c:v>603.1281434774494</c:v>
                </c:pt>
                <c:pt idx="28">
                  <c:v>602.6029584839399</c:v>
                </c:pt>
                <c:pt idx="29">
                  <c:v>603.9805413138126</c:v>
                </c:pt>
                <c:pt idx="30">
                  <c:v>606.5909057106965</c:v>
                </c:pt>
                <c:pt idx="31">
                  <c:v>609.8738235370727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8604040"/>
        <c:axId val="2138607208"/>
      </c:scatterChart>
      <c:valAx>
        <c:axId val="21386040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38607208"/>
        <c:crosses val="autoZero"/>
        <c:crossBetween val="midCat"/>
      </c:valAx>
      <c:valAx>
        <c:axId val="21386072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3860404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'980051'!$B$1019:$B$1050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'980051'!$E$1019:$E$1050</c:f>
              <c:numCache>
                <c:formatCode>General</c:formatCode>
                <c:ptCount val="32"/>
                <c:pt idx="0">
                  <c:v>408.0</c:v>
                </c:pt>
                <c:pt idx="1">
                  <c:v>411.0</c:v>
                </c:pt>
                <c:pt idx="2">
                  <c:v>471.0</c:v>
                </c:pt>
                <c:pt idx="3">
                  <c:v>434.0</c:v>
                </c:pt>
                <c:pt idx="4">
                  <c:v>483.0</c:v>
                </c:pt>
                <c:pt idx="5">
                  <c:v>512.0</c:v>
                </c:pt>
                <c:pt idx="6">
                  <c:v>492.0</c:v>
                </c:pt>
                <c:pt idx="7">
                  <c:v>549.0</c:v>
                </c:pt>
                <c:pt idx="8">
                  <c:v>525.0</c:v>
                </c:pt>
                <c:pt idx="9">
                  <c:v>616.0</c:v>
                </c:pt>
                <c:pt idx="10">
                  <c:v>574.0</c:v>
                </c:pt>
                <c:pt idx="11">
                  <c:v>601.0</c:v>
                </c:pt>
                <c:pt idx="12">
                  <c:v>603.0</c:v>
                </c:pt>
                <c:pt idx="13">
                  <c:v>607.0</c:v>
                </c:pt>
                <c:pt idx="14">
                  <c:v>720.0</c:v>
                </c:pt>
                <c:pt idx="15">
                  <c:v>653.0</c:v>
                </c:pt>
                <c:pt idx="16">
                  <c:v>663.0</c:v>
                </c:pt>
                <c:pt idx="17">
                  <c:v>702.0</c:v>
                </c:pt>
                <c:pt idx="18">
                  <c:v>751.0</c:v>
                </c:pt>
                <c:pt idx="19">
                  <c:v>718.0</c:v>
                </c:pt>
                <c:pt idx="20">
                  <c:v>675.0</c:v>
                </c:pt>
                <c:pt idx="21">
                  <c:v>675.0</c:v>
                </c:pt>
                <c:pt idx="22">
                  <c:v>663.0</c:v>
                </c:pt>
                <c:pt idx="23">
                  <c:v>590.0</c:v>
                </c:pt>
                <c:pt idx="24">
                  <c:v>634.0</c:v>
                </c:pt>
                <c:pt idx="25">
                  <c:v>660.0</c:v>
                </c:pt>
                <c:pt idx="26">
                  <c:v>617.0</c:v>
                </c:pt>
                <c:pt idx="27">
                  <c:v>645.0</c:v>
                </c:pt>
                <c:pt idx="28">
                  <c:v>616.0</c:v>
                </c:pt>
                <c:pt idx="29">
                  <c:v>635.0</c:v>
                </c:pt>
                <c:pt idx="30">
                  <c:v>537.0</c:v>
                </c:pt>
                <c:pt idx="31">
                  <c:v>638.0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'980051'!$B$1019:$B$1050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'980051'!$F$1019:$F$1050</c:f>
              <c:numCache>
                <c:formatCode>0</c:formatCode>
                <c:ptCount val="32"/>
                <c:pt idx="3">
                  <c:v>460.9992911239373</c:v>
                </c:pt>
                <c:pt idx="4">
                  <c:v>473.8228536316358</c:v>
                </c:pt>
                <c:pt idx="5">
                  <c:v>487.579886609515</c:v>
                </c:pt>
                <c:pt idx="6">
                  <c:v>504.0530442814774</c:v>
                </c:pt>
                <c:pt idx="7">
                  <c:v>522.8545477826641</c:v>
                </c:pt>
                <c:pt idx="8">
                  <c:v>543.3521712645776</c:v>
                </c:pt>
                <c:pt idx="9">
                  <c:v>564.9377184988472</c:v>
                </c:pt>
                <c:pt idx="10">
                  <c:v>586.2121087488032</c:v>
                </c:pt>
                <c:pt idx="11">
                  <c:v>608.3740614843357</c:v>
                </c:pt>
                <c:pt idx="12">
                  <c:v>629.4088165924636</c:v>
                </c:pt>
                <c:pt idx="13">
                  <c:v>647.6561354693088</c:v>
                </c:pt>
                <c:pt idx="14">
                  <c:v>664.4443110354339</c:v>
                </c:pt>
                <c:pt idx="15">
                  <c:v>677.8573879629382</c:v>
                </c:pt>
                <c:pt idx="16">
                  <c:v>687.1685077245513</c:v>
                </c:pt>
                <c:pt idx="17">
                  <c:v>692.0731318727282</c:v>
                </c:pt>
                <c:pt idx="18">
                  <c:v>692.8055101162579</c:v>
                </c:pt>
                <c:pt idx="19">
                  <c:v>689.8838174856502</c:v>
                </c:pt>
                <c:pt idx="20">
                  <c:v>683.5562814981415</c:v>
                </c:pt>
                <c:pt idx="21">
                  <c:v>674.7155149020796</c:v>
                </c:pt>
                <c:pt idx="22">
                  <c:v>663.7143975281232</c:v>
                </c:pt>
                <c:pt idx="23">
                  <c:v>652.2118985055471</c:v>
                </c:pt>
                <c:pt idx="24">
                  <c:v>641.6901426134675</c:v>
                </c:pt>
                <c:pt idx="25">
                  <c:v>632.0343057835179</c:v>
                </c:pt>
                <c:pt idx="26">
                  <c:v>622.8058377395288</c:v>
                </c:pt>
                <c:pt idx="27">
                  <c:v>614.8980700702396</c:v>
                </c:pt>
                <c:pt idx="28">
                  <c:v>609.671494855267</c:v>
                </c:pt>
                <c:pt idx="29">
                  <c:v>605.690837639637</c:v>
                </c:pt>
                <c:pt idx="30">
                  <c:v>603.7386052754573</c:v>
                </c:pt>
                <c:pt idx="31">
                  <c:v>603.3424612777802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8557352"/>
        <c:axId val="2138549240"/>
      </c:scatterChart>
      <c:valAx>
        <c:axId val="21385573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38549240"/>
        <c:crosses val="autoZero"/>
        <c:crossBetween val="midCat"/>
      </c:valAx>
      <c:valAx>
        <c:axId val="21385492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3855735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'980051'!$B$1069:$B$1100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'980051'!$E$1069:$E$1100</c:f>
              <c:numCache>
                <c:formatCode>General</c:formatCode>
                <c:ptCount val="32"/>
                <c:pt idx="0">
                  <c:v>379.0</c:v>
                </c:pt>
                <c:pt idx="1">
                  <c:v>407.0</c:v>
                </c:pt>
                <c:pt idx="2">
                  <c:v>415.0</c:v>
                </c:pt>
                <c:pt idx="3">
                  <c:v>494.0</c:v>
                </c:pt>
                <c:pt idx="4">
                  <c:v>478.0</c:v>
                </c:pt>
                <c:pt idx="5">
                  <c:v>516.0</c:v>
                </c:pt>
                <c:pt idx="6">
                  <c:v>504.0</c:v>
                </c:pt>
                <c:pt idx="7">
                  <c:v>523.0</c:v>
                </c:pt>
                <c:pt idx="8">
                  <c:v>541.0</c:v>
                </c:pt>
                <c:pt idx="9">
                  <c:v>550.0</c:v>
                </c:pt>
                <c:pt idx="10">
                  <c:v>576.0</c:v>
                </c:pt>
                <c:pt idx="11">
                  <c:v>546.0</c:v>
                </c:pt>
                <c:pt idx="12">
                  <c:v>614.0</c:v>
                </c:pt>
                <c:pt idx="13">
                  <c:v>674.0</c:v>
                </c:pt>
                <c:pt idx="14">
                  <c:v>685.0</c:v>
                </c:pt>
                <c:pt idx="15">
                  <c:v>722.0</c:v>
                </c:pt>
                <c:pt idx="16">
                  <c:v>715.0</c:v>
                </c:pt>
                <c:pt idx="17">
                  <c:v>719.0</c:v>
                </c:pt>
                <c:pt idx="18">
                  <c:v>751.0</c:v>
                </c:pt>
                <c:pt idx="19">
                  <c:v>705.0</c:v>
                </c:pt>
                <c:pt idx="20">
                  <c:v>740.0</c:v>
                </c:pt>
                <c:pt idx="21">
                  <c:v>656.0</c:v>
                </c:pt>
                <c:pt idx="22">
                  <c:v>685.0</c:v>
                </c:pt>
                <c:pt idx="23">
                  <c:v>643.0</c:v>
                </c:pt>
                <c:pt idx="24">
                  <c:v>601.0</c:v>
                </c:pt>
                <c:pt idx="25">
                  <c:v>588.0</c:v>
                </c:pt>
                <c:pt idx="26">
                  <c:v>654.0</c:v>
                </c:pt>
                <c:pt idx="27">
                  <c:v>621.0</c:v>
                </c:pt>
                <c:pt idx="28">
                  <c:v>632.0</c:v>
                </c:pt>
                <c:pt idx="29">
                  <c:v>615.0</c:v>
                </c:pt>
                <c:pt idx="30">
                  <c:v>632.0</c:v>
                </c:pt>
                <c:pt idx="31">
                  <c:v>654.0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'980051'!$B$1069:$B$1100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'980051'!$F$1069:$F$1100</c:f>
              <c:numCache>
                <c:formatCode>0</c:formatCode>
                <c:ptCount val="32"/>
                <c:pt idx="3">
                  <c:v>491.5158473268014</c:v>
                </c:pt>
                <c:pt idx="4">
                  <c:v>497.0453204631299</c:v>
                </c:pt>
                <c:pt idx="5">
                  <c:v>502.6454824532886</c:v>
                </c:pt>
                <c:pt idx="6">
                  <c:v>509.383222736567</c:v>
                </c:pt>
                <c:pt idx="7">
                  <c:v>517.7890781572315</c:v>
                </c:pt>
                <c:pt idx="8">
                  <c:v>528.7074154270083</c:v>
                </c:pt>
                <c:pt idx="9">
                  <c:v>543.247965148358</c:v>
                </c:pt>
                <c:pt idx="10">
                  <c:v>561.7310764077353</c:v>
                </c:pt>
                <c:pt idx="11">
                  <c:v>586.5275958252669</c:v>
                </c:pt>
                <c:pt idx="12">
                  <c:v>616.2955902217914</c:v>
                </c:pt>
                <c:pt idx="13">
                  <c:v>647.6254064493753</c:v>
                </c:pt>
                <c:pt idx="14">
                  <c:v>681.0788394420023</c:v>
                </c:pt>
                <c:pt idx="15">
                  <c:v>710.4469122412606</c:v>
                </c:pt>
                <c:pt idx="16">
                  <c:v>730.8665405433047</c:v>
                </c:pt>
                <c:pt idx="17">
                  <c:v>739.1883133810545</c:v>
                </c:pt>
                <c:pt idx="18">
                  <c:v>735.7482891358424</c:v>
                </c:pt>
                <c:pt idx="19">
                  <c:v>722.0662203366135</c:v>
                </c:pt>
                <c:pt idx="20">
                  <c:v>701.2401612158084</c:v>
                </c:pt>
                <c:pt idx="21">
                  <c:v>678.2547536292958</c:v>
                </c:pt>
                <c:pt idx="22">
                  <c:v>656.1331012937783</c:v>
                </c:pt>
                <c:pt idx="23">
                  <c:v>639.2334945852033</c:v>
                </c:pt>
                <c:pt idx="24">
                  <c:v>628.6914969424933</c:v>
                </c:pt>
                <c:pt idx="25">
                  <c:v>622.862409147708</c:v>
                </c:pt>
                <c:pt idx="26">
                  <c:v>620.697325211178</c:v>
                </c:pt>
                <c:pt idx="27">
                  <c:v>621.788442897676</c:v>
                </c:pt>
                <c:pt idx="28">
                  <c:v>624.5696858659354</c:v>
                </c:pt>
                <c:pt idx="29">
                  <c:v>628.9130821940861</c:v>
                </c:pt>
                <c:pt idx="30">
                  <c:v>633.6195507468715</c:v>
                </c:pt>
                <c:pt idx="31">
                  <c:v>638.4332319643343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8503144"/>
        <c:axId val="2138506312"/>
      </c:scatterChart>
      <c:valAx>
        <c:axId val="21385031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38506312"/>
        <c:crosses val="autoZero"/>
        <c:crossBetween val="midCat"/>
      </c:valAx>
      <c:valAx>
        <c:axId val="213850631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3850314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'980051'!$B$1119:$B$1150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'980051'!$E$1119:$E$1150</c:f>
              <c:numCache>
                <c:formatCode>General</c:formatCode>
                <c:ptCount val="32"/>
                <c:pt idx="0">
                  <c:v>420.0</c:v>
                </c:pt>
                <c:pt idx="1">
                  <c:v>403.0</c:v>
                </c:pt>
                <c:pt idx="2">
                  <c:v>484.0</c:v>
                </c:pt>
                <c:pt idx="3">
                  <c:v>492.0</c:v>
                </c:pt>
                <c:pt idx="4">
                  <c:v>476.0</c:v>
                </c:pt>
                <c:pt idx="5">
                  <c:v>508.0</c:v>
                </c:pt>
                <c:pt idx="6">
                  <c:v>532.0</c:v>
                </c:pt>
                <c:pt idx="7">
                  <c:v>568.0</c:v>
                </c:pt>
                <c:pt idx="8">
                  <c:v>549.0</c:v>
                </c:pt>
                <c:pt idx="9">
                  <c:v>570.0</c:v>
                </c:pt>
                <c:pt idx="10">
                  <c:v>626.0</c:v>
                </c:pt>
                <c:pt idx="11">
                  <c:v>589.0</c:v>
                </c:pt>
                <c:pt idx="12">
                  <c:v>652.0</c:v>
                </c:pt>
                <c:pt idx="13">
                  <c:v>660.0</c:v>
                </c:pt>
                <c:pt idx="14">
                  <c:v>728.0</c:v>
                </c:pt>
                <c:pt idx="15">
                  <c:v>776.0</c:v>
                </c:pt>
                <c:pt idx="16">
                  <c:v>791.0</c:v>
                </c:pt>
                <c:pt idx="17">
                  <c:v>770.0</c:v>
                </c:pt>
                <c:pt idx="18">
                  <c:v>704.0</c:v>
                </c:pt>
                <c:pt idx="19">
                  <c:v>688.0</c:v>
                </c:pt>
                <c:pt idx="20">
                  <c:v>714.0</c:v>
                </c:pt>
                <c:pt idx="21">
                  <c:v>684.0</c:v>
                </c:pt>
                <c:pt idx="22">
                  <c:v>668.0</c:v>
                </c:pt>
                <c:pt idx="23">
                  <c:v>663.0</c:v>
                </c:pt>
                <c:pt idx="24">
                  <c:v>611.0</c:v>
                </c:pt>
                <c:pt idx="25">
                  <c:v>662.0</c:v>
                </c:pt>
                <c:pt idx="26">
                  <c:v>632.0</c:v>
                </c:pt>
                <c:pt idx="27">
                  <c:v>620.0</c:v>
                </c:pt>
                <c:pt idx="28">
                  <c:v>627.0</c:v>
                </c:pt>
                <c:pt idx="29">
                  <c:v>606.0</c:v>
                </c:pt>
                <c:pt idx="30">
                  <c:v>582.0</c:v>
                </c:pt>
                <c:pt idx="31">
                  <c:v>632.0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'980051'!$B$1119:$B$1150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'980051'!$F$1119:$F$1150</c:f>
              <c:numCache>
                <c:formatCode>0</c:formatCode>
                <c:ptCount val="32"/>
                <c:pt idx="3">
                  <c:v>493.0155704704785</c:v>
                </c:pt>
                <c:pt idx="4">
                  <c:v>500.1355989440275</c:v>
                </c:pt>
                <c:pt idx="5">
                  <c:v>508.3336460014748</c:v>
                </c:pt>
                <c:pt idx="6">
                  <c:v>519.2989829625425</c:v>
                </c:pt>
                <c:pt idx="7">
                  <c:v>533.732935665079</c:v>
                </c:pt>
                <c:pt idx="8">
                  <c:v>552.1275909537945</c:v>
                </c:pt>
                <c:pt idx="9">
                  <c:v>574.7009813370135</c:v>
                </c:pt>
                <c:pt idx="10">
                  <c:v>600.2057237405296</c:v>
                </c:pt>
                <c:pt idx="11">
                  <c:v>630.072960421037</c:v>
                </c:pt>
                <c:pt idx="12">
                  <c:v>661.1763956682507</c:v>
                </c:pt>
                <c:pt idx="13">
                  <c:v>689.7720063758047</c:v>
                </c:pt>
                <c:pt idx="14">
                  <c:v>716.4970191816742</c:v>
                </c:pt>
                <c:pt idx="15">
                  <c:v>736.739564917371</c:v>
                </c:pt>
                <c:pt idx="16">
                  <c:v>748.0524025069885</c:v>
                </c:pt>
                <c:pt idx="17">
                  <c:v>749.5057074271837</c:v>
                </c:pt>
                <c:pt idx="18">
                  <c:v>742.633960461608</c:v>
                </c:pt>
                <c:pt idx="19">
                  <c:v>728.2140557869926</c:v>
                </c:pt>
                <c:pt idx="20">
                  <c:v>708.5517256008195</c:v>
                </c:pt>
                <c:pt idx="21">
                  <c:v>687.0020921687141</c:v>
                </c:pt>
                <c:pt idx="22">
                  <c:v>665.2200620822421</c:v>
                </c:pt>
                <c:pt idx="23">
                  <c:v>646.8476766540432</c:v>
                </c:pt>
                <c:pt idx="24">
                  <c:v>633.4896023478636</c:v>
                </c:pt>
                <c:pt idx="25">
                  <c:v>624.0450822454983</c:v>
                </c:pt>
                <c:pt idx="26">
                  <c:v>617.6866840705098</c:v>
                </c:pt>
                <c:pt idx="27">
                  <c:v>614.7139723521298</c:v>
                </c:pt>
                <c:pt idx="28">
                  <c:v>614.5442552033518</c:v>
                </c:pt>
                <c:pt idx="29">
                  <c:v>616.311322403765</c:v>
                </c:pt>
                <c:pt idx="30">
                  <c:v>619.2508883585803</c:v>
                </c:pt>
                <c:pt idx="31">
                  <c:v>622.8181658961832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8453224"/>
        <c:axId val="2138450552"/>
      </c:scatterChart>
      <c:valAx>
        <c:axId val="21384532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38450552"/>
        <c:crosses val="autoZero"/>
        <c:crossBetween val="midCat"/>
      </c:valAx>
      <c:valAx>
        <c:axId val="21384505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3845322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'980051'!$B$1169:$B$1200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'980051'!$E$1169:$E$1200</c:f>
              <c:numCache>
                <c:formatCode>General</c:formatCode>
                <c:ptCount val="32"/>
                <c:pt idx="0">
                  <c:v>423.0</c:v>
                </c:pt>
                <c:pt idx="1">
                  <c:v>421.0</c:v>
                </c:pt>
                <c:pt idx="2">
                  <c:v>487.0</c:v>
                </c:pt>
                <c:pt idx="3">
                  <c:v>474.0</c:v>
                </c:pt>
                <c:pt idx="4">
                  <c:v>471.0</c:v>
                </c:pt>
                <c:pt idx="5">
                  <c:v>510.0</c:v>
                </c:pt>
                <c:pt idx="6">
                  <c:v>505.0</c:v>
                </c:pt>
                <c:pt idx="7">
                  <c:v>517.0</c:v>
                </c:pt>
                <c:pt idx="8">
                  <c:v>554.0</c:v>
                </c:pt>
                <c:pt idx="9">
                  <c:v>552.0</c:v>
                </c:pt>
                <c:pt idx="10">
                  <c:v>609.0</c:v>
                </c:pt>
                <c:pt idx="11">
                  <c:v>602.0</c:v>
                </c:pt>
                <c:pt idx="12">
                  <c:v>637.0</c:v>
                </c:pt>
                <c:pt idx="13">
                  <c:v>697.0</c:v>
                </c:pt>
                <c:pt idx="14">
                  <c:v>767.0</c:v>
                </c:pt>
                <c:pt idx="15">
                  <c:v>737.0</c:v>
                </c:pt>
                <c:pt idx="16">
                  <c:v>838.0</c:v>
                </c:pt>
                <c:pt idx="17">
                  <c:v>788.0</c:v>
                </c:pt>
                <c:pt idx="18">
                  <c:v>774.0</c:v>
                </c:pt>
                <c:pt idx="19">
                  <c:v>774.0</c:v>
                </c:pt>
                <c:pt idx="20">
                  <c:v>707.0</c:v>
                </c:pt>
                <c:pt idx="21">
                  <c:v>680.0</c:v>
                </c:pt>
                <c:pt idx="22">
                  <c:v>667.0</c:v>
                </c:pt>
                <c:pt idx="23">
                  <c:v>643.0</c:v>
                </c:pt>
                <c:pt idx="24">
                  <c:v>611.0</c:v>
                </c:pt>
                <c:pt idx="25">
                  <c:v>685.0</c:v>
                </c:pt>
                <c:pt idx="26">
                  <c:v>626.0</c:v>
                </c:pt>
                <c:pt idx="27">
                  <c:v>615.0</c:v>
                </c:pt>
                <c:pt idx="28">
                  <c:v>611.0</c:v>
                </c:pt>
                <c:pt idx="29">
                  <c:v>605.0</c:v>
                </c:pt>
                <c:pt idx="30">
                  <c:v>590.0</c:v>
                </c:pt>
                <c:pt idx="31">
                  <c:v>688.0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'980051'!$B$1169:$B$1200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'980051'!$F$1169:$F$1200</c:f>
              <c:numCache>
                <c:formatCode>0</c:formatCode>
                <c:ptCount val="32"/>
                <c:pt idx="3">
                  <c:v>482.307520234935</c:v>
                </c:pt>
                <c:pt idx="4">
                  <c:v>488.6582139807977</c:v>
                </c:pt>
                <c:pt idx="5">
                  <c:v>495.513540315821</c:v>
                </c:pt>
                <c:pt idx="6">
                  <c:v>504.4382882118431</c:v>
                </c:pt>
                <c:pt idx="7">
                  <c:v>516.466269677021</c:v>
                </c:pt>
                <c:pt idx="8">
                  <c:v>532.9032820430171</c:v>
                </c:pt>
                <c:pt idx="9">
                  <c:v>555.1242164403582</c:v>
                </c:pt>
                <c:pt idx="10">
                  <c:v>582.9609318807707</c:v>
                </c:pt>
                <c:pt idx="11">
                  <c:v>619.0100864142153</c:v>
                </c:pt>
                <c:pt idx="12">
                  <c:v>660.1663875783806</c:v>
                </c:pt>
                <c:pt idx="13">
                  <c:v>700.9526074586864</c:v>
                </c:pt>
                <c:pt idx="14">
                  <c:v>741.3542596034578</c:v>
                </c:pt>
                <c:pt idx="15">
                  <c:v>773.1701665123583</c:v>
                </c:pt>
                <c:pt idx="16">
                  <c:v>791.0517375912102</c:v>
                </c:pt>
                <c:pt idx="17">
                  <c:v>792.5921626441009</c:v>
                </c:pt>
                <c:pt idx="18">
                  <c:v>780.3902558284259</c:v>
                </c:pt>
                <c:pt idx="19">
                  <c:v>756.3158363703931</c:v>
                </c:pt>
                <c:pt idx="20">
                  <c:v>725.3307251112049</c:v>
                </c:pt>
                <c:pt idx="21">
                  <c:v>693.7601122763202</c:v>
                </c:pt>
                <c:pt idx="22">
                  <c:v>664.7633866791793</c:v>
                </c:pt>
                <c:pt idx="23">
                  <c:v>643.188783098189</c:v>
                </c:pt>
                <c:pt idx="24">
                  <c:v>629.8246437128732</c:v>
                </c:pt>
                <c:pt idx="25">
                  <c:v>622.281192256406</c:v>
                </c:pt>
                <c:pt idx="26">
                  <c:v>619.0851563441323</c:v>
                </c:pt>
                <c:pt idx="27">
                  <c:v>619.695666221624</c:v>
                </c:pt>
                <c:pt idx="28">
                  <c:v>622.3662172700626</c:v>
                </c:pt>
                <c:pt idx="29">
                  <c:v>626.784610080912</c:v>
                </c:pt>
                <c:pt idx="30">
                  <c:v>631.669232799867</c:v>
                </c:pt>
                <c:pt idx="31">
                  <c:v>636.7059334191388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8400472"/>
        <c:axId val="2138403608"/>
      </c:scatterChart>
      <c:valAx>
        <c:axId val="21384004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38403608"/>
        <c:crosses val="autoZero"/>
        <c:crossBetween val="midCat"/>
      </c:valAx>
      <c:valAx>
        <c:axId val="21384036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3840047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'980051'!$B$1219:$B$1250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'980051'!$E$1219:$E$1250</c:f>
              <c:numCache>
                <c:formatCode>General</c:formatCode>
                <c:ptCount val="32"/>
                <c:pt idx="0">
                  <c:v>423.0</c:v>
                </c:pt>
                <c:pt idx="1">
                  <c:v>440.0</c:v>
                </c:pt>
                <c:pt idx="2">
                  <c:v>449.0</c:v>
                </c:pt>
                <c:pt idx="3">
                  <c:v>463.0</c:v>
                </c:pt>
                <c:pt idx="4">
                  <c:v>482.0</c:v>
                </c:pt>
                <c:pt idx="5">
                  <c:v>497.0</c:v>
                </c:pt>
                <c:pt idx="6">
                  <c:v>515.0</c:v>
                </c:pt>
                <c:pt idx="7">
                  <c:v>552.0</c:v>
                </c:pt>
                <c:pt idx="8">
                  <c:v>525.0</c:v>
                </c:pt>
                <c:pt idx="9">
                  <c:v>581.0</c:v>
                </c:pt>
                <c:pt idx="10">
                  <c:v>563.0</c:v>
                </c:pt>
                <c:pt idx="11">
                  <c:v>583.0</c:v>
                </c:pt>
                <c:pt idx="12">
                  <c:v>620.0</c:v>
                </c:pt>
                <c:pt idx="13">
                  <c:v>696.0</c:v>
                </c:pt>
                <c:pt idx="14">
                  <c:v>726.0</c:v>
                </c:pt>
                <c:pt idx="15">
                  <c:v>696.0</c:v>
                </c:pt>
                <c:pt idx="16">
                  <c:v>791.0</c:v>
                </c:pt>
                <c:pt idx="17">
                  <c:v>808.0</c:v>
                </c:pt>
                <c:pt idx="18">
                  <c:v>785.0</c:v>
                </c:pt>
                <c:pt idx="19">
                  <c:v>744.0</c:v>
                </c:pt>
                <c:pt idx="20">
                  <c:v>746.0</c:v>
                </c:pt>
                <c:pt idx="21">
                  <c:v>661.0</c:v>
                </c:pt>
                <c:pt idx="22">
                  <c:v>700.0</c:v>
                </c:pt>
                <c:pt idx="23">
                  <c:v>648.0</c:v>
                </c:pt>
                <c:pt idx="24">
                  <c:v>629.0</c:v>
                </c:pt>
                <c:pt idx="25">
                  <c:v>654.0</c:v>
                </c:pt>
                <c:pt idx="26">
                  <c:v>582.0</c:v>
                </c:pt>
                <c:pt idx="27">
                  <c:v>604.0</c:v>
                </c:pt>
                <c:pt idx="28">
                  <c:v>591.0</c:v>
                </c:pt>
                <c:pt idx="29">
                  <c:v>595.0</c:v>
                </c:pt>
                <c:pt idx="30">
                  <c:v>617.0</c:v>
                </c:pt>
                <c:pt idx="31">
                  <c:v>677.0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'980051'!$B$1219:$B$1250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'980051'!$F$1219:$F$1250</c:f>
              <c:numCache>
                <c:formatCode>0</c:formatCode>
                <c:ptCount val="32"/>
                <c:pt idx="3">
                  <c:v>486.552560559414</c:v>
                </c:pt>
                <c:pt idx="4">
                  <c:v>492.0526769254798</c:v>
                </c:pt>
                <c:pt idx="5">
                  <c:v>497.8824518090661</c:v>
                </c:pt>
                <c:pt idx="6">
                  <c:v>505.3150179623116</c:v>
                </c:pt>
                <c:pt idx="7">
                  <c:v>515.156373292663</c:v>
                </c:pt>
                <c:pt idx="8">
                  <c:v>528.504438966681</c:v>
                </c:pt>
                <c:pt idx="9">
                  <c:v>546.6366515051845</c:v>
                </c:pt>
                <c:pt idx="10">
                  <c:v>569.7059410506682</c:v>
                </c:pt>
                <c:pt idx="11">
                  <c:v>600.338890769824</c:v>
                </c:pt>
                <c:pt idx="12">
                  <c:v>636.549599511131</c:v>
                </c:pt>
                <c:pt idx="13">
                  <c:v>674.0605689092804</c:v>
                </c:pt>
                <c:pt idx="14">
                  <c:v>713.5323840743473</c:v>
                </c:pt>
                <c:pt idx="15">
                  <c:v>747.7288765061018</c:v>
                </c:pt>
                <c:pt idx="16">
                  <c:v>771.1735213682186</c:v>
                </c:pt>
                <c:pt idx="17">
                  <c:v>780.3332259352117</c:v>
                </c:pt>
                <c:pt idx="18">
                  <c:v>775.6026348793175</c:v>
                </c:pt>
                <c:pt idx="19">
                  <c:v>758.4098622461583</c:v>
                </c:pt>
                <c:pt idx="20">
                  <c:v>732.0502395871053</c:v>
                </c:pt>
                <c:pt idx="21">
                  <c:v>702.1894378848472</c:v>
                </c:pt>
                <c:pt idx="22">
                  <c:v>672.2219417539814</c:v>
                </c:pt>
                <c:pt idx="23">
                  <c:v>647.8497140924316</c:v>
                </c:pt>
                <c:pt idx="24">
                  <c:v>631.1613130793665</c:v>
                </c:pt>
                <c:pt idx="25">
                  <c:v>620.3249696058007</c:v>
                </c:pt>
                <c:pt idx="26">
                  <c:v>613.9850254953079</c:v>
                </c:pt>
                <c:pt idx="27">
                  <c:v>611.9877544572043</c:v>
                </c:pt>
                <c:pt idx="28">
                  <c:v>612.9494519126067</c:v>
                </c:pt>
                <c:pt idx="29">
                  <c:v>615.938345454599</c:v>
                </c:pt>
                <c:pt idx="30">
                  <c:v>619.8137779046253</c:v>
                </c:pt>
                <c:pt idx="31">
                  <c:v>624.06396759687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8353720"/>
        <c:axId val="2138356888"/>
      </c:scatterChart>
      <c:valAx>
        <c:axId val="21383537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38356888"/>
        <c:crosses val="autoZero"/>
        <c:crossBetween val="midCat"/>
      </c:valAx>
      <c:valAx>
        <c:axId val="213835688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3835372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'980051'!$B$1269:$B$1300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'980051'!$E$1269:$E$1300</c:f>
              <c:numCache>
                <c:formatCode>General</c:formatCode>
                <c:ptCount val="32"/>
                <c:pt idx="0">
                  <c:v>467.0</c:v>
                </c:pt>
                <c:pt idx="1">
                  <c:v>424.0</c:v>
                </c:pt>
                <c:pt idx="2">
                  <c:v>457.0</c:v>
                </c:pt>
                <c:pt idx="3">
                  <c:v>471.0</c:v>
                </c:pt>
                <c:pt idx="4">
                  <c:v>494.0</c:v>
                </c:pt>
                <c:pt idx="5">
                  <c:v>515.0</c:v>
                </c:pt>
                <c:pt idx="6">
                  <c:v>528.0</c:v>
                </c:pt>
                <c:pt idx="7">
                  <c:v>521.0</c:v>
                </c:pt>
                <c:pt idx="8">
                  <c:v>528.0</c:v>
                </c:pt>
                <c:pt idx="9">
                  <c:v>559.0</c:v>
                </c:pt>
                <c:pt idx="10">
                  <c:v>616.0</c:v>
                </c:pt>
                <c:pt idx="11">
                  <c:v>631.0</c:v>
                </c:pt>
                <c:pt idx="12">
                  <c:v>678.0</c:v>
                </c:pt>
                <c:pt idx="13">
                  <c:v>631.0</c:v>
                </c:pt>
                <c:pt idx="14">
                  <c:v>746.0</c:v>
                </c:pt>
                <c:pt idx="15">
                  <c:v>747.0</c:v>
                </c:pt>
                <c:pt idx="16">
                  <c:v>732.0</c:v>
                </c:pt>
                <c:pt idx="17">
                  <c:v>805.0</c:v>
                </c:pt>
                <c:pt idx="18">
                  <c:v>763.0</c:v>
                </c:pt>
                <c:pt idx="19">
                  <c:v>709.0</c:v>
                </c:pt>
                <c:pt idx="20">
                  <c:v>739.0</c:v>
                </c:pt>
                <c:pt idx="21">
                  <c:v>696.0</c:v>
                </c:pt>
                <c:pt idx="22">
                  <c:v>648.0</c:v>
                </c:pt>
                <c:pt idx="23">
                  <c:v>629.0</c:v>
                </c:pt>
                <c:pt idx="24">
                  <c:v>604.0</c:v>
                </c:pt>
                <c:pt idx="25">
                  <c:v>650.0</c:v>
                </c:pt>
                <c:pt idx="26">
                  <c:v>660.0</c:v>
                </c:pt>
                <c:pt idx="27">
                  <c:v>597.0</c:v>
                </c:pt>
                <c:pt idx="28">
                  <c:v>628.0</c:v>
                </c:pt>
                <c:pt idx="29">
                  <c:v>626.0</c:v>
                </c:pt>
                <c:pt idx="30">
                  <c:v>639.0</c:v>
                </c:pt>
                <c:pt idx="31">
                  <c:v>648.0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'980051'!$B$1269:$B$1300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'980051'!$F$1269:$F$1300</c:f>
              <c:numCache>
                <c:formatCode>0</c:formatCode>
                <c:ptCount val="32"/>
                <c:pt idx="3">
                  <c:v>488.5471192250736</c:v>
                </c:pt>
                <c:pt idx="4">
                  <c:v>495.1638687836976</c:v>
                </c:pt>
                <c:pt idx="5">
                  <c:v>502.4261775153963</c:v>
                </c:pt>
                <c:pt idx="6">
                  <c:v>511.9268812017173</c:v>
                </c:pt>
                <c:pt idx="7">
                  <c:v>524.5554863450493</c:v>
                </c:pt>
                <c:pt idx="8">
                  <c:v>541.2723996079578</c:v>
                </c:pt>
                <c:pt idx="9">
                  <c:v>562.9341389319678</c:v>
                </c:pt>
                <c:pt idx="10">
                  <c:v>588.8877982618867</c:v>
                </c:pt>
                <c:pt idx="11">
                  <c:v>621.0720224907078</c:v>
                </c:pt>
                <c:pt idx="12">
                  <c:v>656.373930171558</c:v>
                </c:pt>
                <c:pt idx="13">
                  <c:v>690.2006610071572</c:v>
                </c:pt>
                <c:pt idx="14">
                  <c:v>722.7849642094117</c:v>
                </c:pt>
                <c:pt idx="15">
                  <c:v>747.8730158449913</c:v>
                </c:pt>
                <c:pt idx="16">
                  <c:v>761.7532086069957</c:v>
                </c:pt>
                <c:pt idx="17">
                  <c:v>762.9491156991033</c:v>
                </c:pt>
                <c:pt idx="18">
                  <c:v>753.6153486005812</c:v>
                </c:pt>
                <c:pt idx="19">
                  <c:v>735.1353571481855</c:v>
                </c:pt>
                <c:pt idx="20">
                  <c:v>711.1305559210147</c:v>
                </c:pt>
                <c:pt idx="21">
                  <c:v>686.2987923659228</c:v>
                </c:pt>
                <c:pt idx="22">
                  <c:v>662.9984193628758</c:v>
                </c:pt>
                <c:pt idx="23">
                  <c:v>645.1762892784855</c:v>
                </c:pt>
                <c:pt idx="24">
                  <c:v>633.7717132346112</c:v>
                </c:pt>
                <c:pt idx="25">
                  <c:v>627.0768317895716</c:v>
                </c:pt>
                <c:pt idx="26">
                  <c:v>624.0409938197884</c:v>
                </c:pt>
                <c:pt idx="27">
                  <c:v>624.405255592717</c:v>
                </c:pt>
                <c:pt idx="28">
                  <c:v>626.7581518709384</c:v>
                </c:pt>
                <c:pt idx="29">
                  <c:v>630.8432447477044</c:v>
                </c:pt>
                <c:pt idx="30">
                  <c:v>635.483316863154</c:v>
                </c:pt>
                <c:pt idx="31">
                  <c:v>640.3451190343943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8294952"/>
        <c:axId val="2138298120"/>
      </c:scatterChart>
      <c:valAx>
        <c:axId val="21382949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38298120"/>
        <c:crosses val="autoZero"/>
        <c:crossBetween val="midCat"/>
      </c:valAx>
      <c:valAx>
        <c:axId val="21382981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3829495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'980051'!$B$1319:$B$1350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'980051'!$E$1319:$E$1350</c:f>
              <c:numCache>
                <c:formatCode>General</c:formatCode>
                <c:ptCount val="32"/>
                <c:pt idx="0">
                  <c:v>414.0</c:v>
                </c:pt>
                <c:pt idx="1">
                  <c:v>455.0</c:v>
                </c:pt>
                <c:pt idx="2">
                  <c:v>440.0</c:v>
                </c:pt>
                <c:pt idx="3">
                  <c:v>487.0</c:v>
                </c:pt>
                <c:pt idx="4">
                  <c:v>514.0</c:v>
                </c:pt>
                <c:pt idx="5">
                  <c:v>523.0</c:v>
                </c:pt>
                <c:pt idx="6">
                  <c:v>557.0</c:v>
                </c:pt>
                <c:pt idx="7">
                  <c:v>541.0</c:v>
                </c:pt>
                <c:pt idx="8">
                  <c:v>542.0</c:v>
                </c:pt>
                <c:pt idx="9">
                  <c:v>547.0</c:v>
                </c:pt>
                <c:pt idx="10">
                  <c:v>585.0</c:v>
                </c:pt>
                <c:pt idx="11">
                  <c:v>602.0</c:v>
                </c:pt>
                <c:pt idx="12">
                  <c:v>684.0</c:v>
                </c:pt>
                <c:pt idx="13">
                  <c:v>649.0</c:v>
                </c:pt>
                <c:pt idx="14">
                  <c:v>710.0</c:v>
                </c:pt>
                <c:pt idx="15">
                  <c:v>776.0</c:v>
                </c:pt>
                <c:pt idx="16">
                  <c:v>710.0</c:v>
                </c:pt>
                <c:pt idx="17">
                  <c:v>794.0</c:v>
                </c:pt>
                <c:pt idx="18">
                  <c:v>763.0</c:v>
                </c:pt>
                <c:pt idx="19">
                  <c:v>733.0</c:v>
                </c:pt>
                <c:pt idx="20">
                  <c:v>707.0</c:v>
                </c:pt>
                <c:pt idx="21">
                  <c:v>678.0</c:v>
                </c:pt>
                <c:pt idx="22">
                  <c:v>679.0</c:v>
                </c:pt>
                <c:pt idx="23">
                  <c:v>624.0</c:v>
                </c:pt>
                <c:pt idx="24">
                  <c:v>679.0</c:v>
                </c:pt>
                <c:pt idx="25">
                  <c:v>611.0</c:v>
                </c:pt>
                <c:pt idx="26">
                  <c:v>637.0</c:v>
                </c:pt>
                <c:pt idx="27">
                  <c:v>605.0</c:v>
                </c:pt>
                <c:pt idx="28">
                  <c:v>631.0</c:v>
                </c:pt>
                <c:pt idx="29">
                  <c:v>585.0</c:v>
                </c:pt>
                <c:pt idx="30">
                  <c:v>581.0</c:v>
                </c:pt>
                <c:pt idx="31">
                  <c:v>666.0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'980051'!$B$1319:$B$1350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'980051'!$F$1319:$F$1350</c:f>
              <c:numCache>
                <c:formatCode>0</c:formatCode>
                <c:ptCount val="32"/>
                <c:pt idx="3">
                  <c:v>507.7256348319753</c:v>
                </c:pt>
                <c:pt idx="4">
                  <c:v>512.6443429017237</c:v>
                </c:pt>
                <c:pt idx="5">
                  <c:v>518.0381952196387</c:v>
                </c:pt>
                <c:pt idx="6">
                  <c:v>525.135651397785</c:v>
                </c:pt>
                <c:pt idx="7">
                  <c:v>534.714270044835</c:v>
                </c:pt>
                <c:pt idx="8">
                  <c:v>547.7032066488518</c:v>
                </c:pt>
                <c:pt idx="9">
                  <c:v>565.0546563861234</c:v>
                </c:pt>
                <c:pt idx="10">
                  <c:v>586.5617882305786</c:v>
                </c:pt>
                <c:pt idx="11">
                  <c:v>614.2530750003163</c:v>
                </c:pt>
                <c:pt idx="12">
                  <c:v>645.9328826223617</c:v>
                </c:pt>
                <c:pt idx="13">
                  <c:v>677.729350805062</c:v>
                </c:pt>
                <c:pt idx="14">
                  <c:v>710.1421232836631</c:v>
                </c:pt>
                <c:pt idx="15">
                  <c:v>737.2393600669515</c:v>
                </c:pt>
                <c:pt idx="16">
                  <c:v>754.8919127944464</c:v>
                </c:pt>
                <c:pt idx="17">
                  <c:v>760.6853594371318</c:v>
                </c:pt>
                <c:pt idx="18">
                  <c:v>755.4079294324209</c:v>
                </c:pt>
                <c:pt idx="19">
                  <c:v>740.170561759809</c:v>
                </c:pt>
                <c:pt idx="20">
                  <c:v>717.725348775146</c:v>
                </c:pt>
                <c:pt idx="21">
                  <c:v>692.57008113843</c:v>
                </c:pt>
                <c:pt idx="22">
                  <c:v>667.263747942386</c:v>
                </c:pt>
                <c:pt idx="23">
                  <c:v>646.42967843523</c:v>
                </c:pt>
                <c:pt idx="24">
                  <c:v>631.8612878851453</c:v>
                </c:pt>
                <c:pt idx="25">
                  <c:v>622.091707938762</c:v>
                </c:pt>
                <c:pt idx="26">
                  <c:v>616.018170572546</c:v>
                </c:pt>
                <c:pt idx="27">
                  <c:v>613.6436036739411</c:v>
                </c:pt>
                <c:pt idx="28">
                  <c:v>613.9721750944497</c:v>
                </c:pt>
                <c:pt idx="29">
                  <c:v>616.0968672053181</c:v>
                </c:pt>
                <c:pt idx="30">
                  <c:v>619.118612452529</c:v>
                </c:pt>
                <c:pt idx="31">
                  <c:v>622.5500618535767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8242728"/>
        <c:axId val="2138245896"/>
      </c:scatterChart>
      <c:valAx>
        <c:axId val="21382427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38245896"/>
        <c:crosses val="autoZero"/>
        <c:crossBetween val="midCat"/>
      </c:valAx>
      <c:valAx>
        <c:axId val="213824589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3824272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'980051'!$B$1369:$B$1400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'980051'!$E$1369:$E$1400</c:f>
              <c:numCache>
                <c:formatCode>General</c:formatCode>
                <c:ptCount val="32"/>
                <c:pt idx="0">
                  <c:v>437.0</c:v>
                </c:pt>
                <c:pt idx="1">
                  <c:v>485.0</c:v>
                </c:pt>
                <c:pt idx="2">
                  <c:v>464.0</c:v>
                </c:pt>
                <c:pt idx="3">
                  <c:v>489.0</c:v>
                </c:pt>
                <c:pt idx="4">
                  <c:v>488.0</c:v>
                </c:pt>
                <c:pt idx="5">
                  <c:v>487.0</c:v>
                </c:pt>
                <c:pt idx="6">
                  <c:v>527.0</c:v>
                </c:pt>
                <c:pt idx="7">
                  <c:v>546.0</c:v>
                </c:pt>
                <c:pt idx="8">
                  <c:v>569.0</c:v>
                </c:pt>
                <c:pt idx="9">
                  <c:v>571.0</c:v>
                </c:pt>
                <c:pt idx="10">
                  <c:v>574.0</c:v>
                </c:pt>
                <c:pt idx="11">
                  <c:v>601.0</c:v>
                </c:pt>
                <c:pt idx="12">
                  <c:v>583.0</c:v>
                </c:pt>
                <c:pt idx="13">
                  <c:v>645.0</c:v>
                </c:pt>
                <c:pt idx="14">
                  <c:v>701.0</c:v>
                </c:pt>
                <c:pt idx="15">
                  <c:v>685.0</c:v>
                </c:pt>
                <c:pt idx="16">
                  <c:v>708.0</c:v>
                </c:pt>
                <c:pt idx="17">
                  <c:v>746.0</c:v>
                </c:pt>
                <c:pt idx="18">
                  <c:v>763.0</c:v>
                </c:pt>
                <c:pt idx="19">
                  <c:v>702.0</c:v>
                </c:pt>
                <c:pt idx="20">
                  <c:v>664.0</c:v>
                </c:pt>
                <c:pt idx="21">
                  <c:v>713.0</c:v>
                </c:pt>
                <c:pt idx="22">
                  <c:v>686.0</c:v>
                </c:pt>
                <c:pt idx="23">
                  <c:v>603.0</c:v>
                </c:pt>
                <c:pt idx="24">
                  <c:v>649.0</c:v>
                </c:pt>
                <c:pt idx="25">
                  <c:v>685.0</c:v>
                </c:pt>
                <c:pt idx="26">
                  <c:v>565.0</c:v>
                </c:pt>
                <c:pt idx="27">
                  <c:v>606.0</c:v>
                </c:pt>
                <c:pt idx="28">
                  <c:v>621.0</c:v>
                </c:pt>
                <c:pt idx="29">
                  <c:v>614.0</c:v>
                </c:pt>
                <c:pt idx="30">
                  <c:v>661.0</c:v>
                </c:pt>
                <c:pt idx="31">
                  <c:v>676.0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'980051'!$B$1369:$B$1400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'980051'!$F$1369:$F$1400</c:f>
              <c:numCache>
                <c:formatCode>0</c:formatCode>
                <c:ptCount val="32"/>
                <c:pt idx="3">
                  <c:v>497.35877052127</c:v>
                </c:pt>
                <c:pt idx="4">
                  <c:v>502.9969156821846</c:v>
                </c:pt>
                <c:pt idx="5">
                  <c:v>508.8515416402829</c:v>
                </c:pt>
                <c:pt idx="6">
                  <c:v>516.0671036391639</c:v>
                </c:pt>
                <c:pt idx="7">
                  <c:v>525.181304913491</c:v>
                </c:pt>
                <c:pt idx="8">
                  <c:v>536.9105159275678</c:v>
                </c:pt>
                <c:pt idx="9">
                  <c:v>552.073368181687</c:v>
                </c:pt>
                <c:pt idx="10">
                  <c:v>570.578370010092</c:v>
                </c:pt>
                <c:pt idx="11">
                  <c:v>594.3268987114456</c:v>
                </c:pt>
                <c:pt idx="12">
                  <c:v>621.6506106070836</c:v>
                </c:pt>
                <c:pt idx="13">
                  <c:v>649.4178221498224</c:v>
                </c:pt>
                <c:pt idx="14">
                  <c:v>678.2953057279233</c:v>
                </c:pt>
                <c:pt idx="15">
                  <c:v>703.270190028181</c:v>
                </c:pt>
                <c:pt idx="16">
                  <c:v>720.7351253717224</c:v>
                </c:pt>
                <c:pt idx="17">
                  <c:v>728.4249607590526</c:v>
                </c:pt>
                <c:pt idx="18">
                  <c:v>726.59094936532</c:v>
                </c:pt>
                <c:pt idx="19">
                  <c:v>716.412442229094</c:v>
                </c:pt>
                <c:pt idx="20">
                  <c:v>699.9983044695787</c:v>
                </c:pt>
                <c:pt idx="21">
                  <c:v>681.0715067557029</c:v>
                </c:pt>
                <c:pt idx="22">
                  <c:v>661.9510182882431</c:v>
                </c:pt>
                <c:pt idx="23">
                  <c:v>646.4439793540618</c:v>
                </c:pt>
                <c:pt idx="24">
                  <c:v>636.0093740804488</c:v>
                </c:pt>
                <c:pt idx="25">
                  <c:v>629.5536516899357</c:v>
                </c:pt>
                <c:pt idx="26">
                  <c:v>626.3309391076198</c:v>
                </c:pt>
                <c:pt idx="27">
                  <c:v>626.2806929342684</c:v>
                </c:pt>
                <c:pt idx="28">
                  <c:v>628.2240951130051</c:v>
                </c:pt>
                <c:pt idx="29">
                  <c:v>631.8603309626283</c:v>
                </c:pt>
                <c:pt idx="30">
                  <c:v>636.1095920002874</c:v>
                </c:pt>
                <c:pt idx="31">
                  <c:v>640.6203203382683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8103384"/>
        <c:axId val="2138106552"/>
      </c:scatterChart>
      <c:valAx>
        <c:axId val="21381033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38106552"/>
        <c:crosses val="autoZero"/>
        <c:crossBetween val="midCat"/>
      </c:valAx>
      <c:valAx>
        <c:axId val="21381065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3810338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'980051'!$B$1419:$B$1450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'980051'!$E$1419:$E$1450</c:f>
              <c:numCache>
                <c:formatCode>General</c:formatCode>
                <c:ptCount val="32"/>
                <c:pt idx="0">
                  <c:v>492.0</c:v>
                </c:pt>
                <c:pt idx="1">
                  <c:v>452.0</c:v>
                </c:pt>
                <c:pt idx="2">
                  <c:v>429.0</c:v>
                </c:pt>
                <c:pt idx="3">
                  <c:v>457.0</c:v>
                </c:pt>
                <c:pt idx="4">
                  <c:v>467.0</c:v>
                </c:pt>
                <c:pt idx="5">
                  <c:v>483.0</c:v>
                </c:pt>
                <c:pt idx="6">
                  <c:v>528.0</c:v>
                </c:pt>
                <c:pt idx="7">
                  <c:v>511.0</c:v>
                </c:pt>
                <c:pt idx="8">
                  <c:v>554.0</c:v>
                </c:pt>
                <c:pt idx="9">
                  <c:v>554.0</c:v>
                </c:pt>
                <c:pt idx="10">
                  <c:v>582.0</c:v>
                </c:pt>
                <c:pt idx="11">
                  <c:v>572.0</c:v>
                </c:pt>
                <c:pt idx="12">
                  <c:v>613.0</c:v>
                </c:pt>
                <c:pt idx="13">
                  <c:v>676.0</c:v>
                </c:pt>
                <c:pt idx="14">
                  <c:v>678.0</c:v>
                </c:pt>
                <c:pt idx="15">
                  <c:v>671.0</c:v>
                </c:pt>
                <c:pt idx="16">
                  <c:v>810.0</c:v>
                </c:pt>
                <c:pt idx="17">
                  <c:v>798.0</c:v>
                </c:pt>
                <c:pt idx="18">
                  <c:v>790.0</c:v>
                </c:pt>
                <c:pt idx="19">
                  <c:v>751.0</c:v>
                </c:pt>
                <c:pt idx="20">
                  <c:v>746.0</c:v>
                </c:pt>
                <c:pt idx="21">
                  <c:v>685.0</c:v>
                </c:pt>
                <c:pt idx="22">
                  <c:v>623.0</c:v>
                </c:pt>
                <c:pt idx="23">
                  <c:v>615.0</c:v>
                </c:pt>
                <c:pt idx="24">
                  <c:v>621.0</c:v>
                </c:pt>
                <c:pt idx="25">
                  <c:v>597.0</c:v>
                </c:pt>
                <c:pt idx="26">
                  <c:v>632.0</c:v>
                </c:pt>
                <c:pt idx="27">
                  <c:v>619.0</c:v>
                </c:pt>
                <c:pt idx="28">
                  <c:v>616.0</c:v>
                </c:pt>
                <c:pt idx="29">
                  <c:v>630.0</c:v>
                </c:pt>
                <c:pt idx="30">
                  <c:v>588.0</c:v>
                </c:pt>
                <c:pt idx="31">
                  <c:v>566.0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'980051'!$B$1419:$B$1450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'980051'!$F$1419:$F$1450</c:f>
              <c:numCache>
                <c:formatCode>0</c:formatCode>
                <c:ptCount val="32"/>
                <c:pt idx="3">
                  <c:v>486.0869608795099</c:v>
                </c:pt>
                <c:pt idx="4">
                  <c:v>490.789093763637</c:v>
                </c:pt>
                <c:pt idx="5">
                  <c:v>495.5889274082585</c:v>
                </c:pt>
                <c:pt idx="6">
                  <c:v>501.4803114013795</c:v>
                </c:pt>
                <c:pt idx="7">
                  <c:v>509.1171458844185</c:v>
                </c:pt>
                <c:pt idx="8">
                  <c:v>519.5877759612893</c:v>
                </c:pt>
                <c:pt idx="9">
                  <c:v>534.3956630778067</c:v>
                </c:pt>
                <c:pt idx="10">
                  <c:v>554.31611739886</c:v>
                </c:pt>
                <c:pt idx="11">
                  <c:v>582.4522113139097</c:v>
                </c:pt>
                <c:pt idx="12">
                  <c:v>617.8181227171981</c:v>
                </c:pt>
                <c:pt idx="13">
                  <c:v>656.5198738858221</c:v>
                </c:pt>
                <c:pt idx="14">
                  <c:v>699.2964494563357</c:v>
                </c:pt>
                <c:pt idx="15">
                  <c:v>738.0688401518041</c:v>
                </c:pt>
                <c:pt idx="16">
                  <c:v>765.8610199439522</c:v>
                </c:pt>
                <c:pt idx="17">
                  <c:v>777.6578480744779</c:v>
                </c:pt>
                <c:pt idx="18">
                  <c:v>773.1745526025608</c:v>
                </c:pt>
                <c:pt idx="19">
                  <c:v>754.0443040500464</c:v>
                </c:pt>
                <c:pt idx="20">
                  <c:v>724.2710295361832</c:v>
                </c:pt>
                <c:pt idx="21">
                  <c:v>690.8284550370611</c:v>
                </c:pt>
                <c:pt idx="22">
                  <c:v>658.0229902584321</c:v>
                </c:pt>
                <c:pt idx="23">
                  <c:v>632.2696793965176</c:v>
                </c:pt>
                <c:pt idx="24">
                  <c:v>615.4294156541507</c:v>
                </c:pt>
                <c:pt idx="25">
                  <c:v>605.1272488639138</c:v>
                </c:pt>
                <c:pt idx="26">
                  <c:v>599.6630092502347</c:v>
                </c:pt>
                <c:pt idx="27">
                  <c:v>598.5004432221597</c:v>
                </c:pt>
                <c:pt idx="28">
                  <c:v>599.9360348535549</c:v>
                </c:pt>
                <c:pt idx="29">
                  <c:v>603.1335179031506</c:v>
                </c:pt>
                <c:pt idx="30">
                  <c:v>606.9407146138822</c:v>
                </c:pt>
                <c:pt idx="31">
                  <c:v>610.9578077907745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8148824"/>
        <c:axId val="2138151992"/>
      </c:scatterChart>
      <c:valAx>
        <c:axId val="21381488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38151992"/>
        <c:crosses val="autoZero"/>
        <c:crossBetween val="midCat"/>
      </c:valAx>
      <c:valAx>
        <c:axId val="21381519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3814882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'980051'!$B$119:$B$150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'980051'!$E$119:$E$150</c:f>
              <c:numCache>
                <c:formatCode>General</c:formatCode>
                <c:ptCount val="32"/>
                <c:pt idx="0">
                  <c:v>438.0</c:v>
                </c:pt>
                <c:pt idx="1">
                  <c:v>411.0</c:v>
                </c:pt>
                <c:pt idx="2">
                  <c:v>456.0</c:v>
                </c:pt>
                <c:pt idx="3">
                  <c:v>453.0</c:v>
                </c:pt>
                <c:pt idx="4">
                  <c:v>476.0</c:v>
                </c:pt>
                <c:pt idx="5">
                  <c:v>537.0</c:v>
                </c:pt>
                <c:pt idx="6">
                  <c:v>493.0</c:v>
                </c:pt>
                <c:pt idx="7">
                  <c:v>546.0</c:v>
                </c:pt>
                <c:pt idx="8">
                  <c:v>538.0</c:v>
                </c:pt>
                <c:pt idx="9">
                  <c:v>571.0</c:v>
                </c:pt>
                <c:pt idx="10">
                  <c:v>601.0</c:v>
                </c:pt>
                <c:pt idx="11">
                  <c:v>596.0</c:v>
                </c:pt>
                <c:pt idx="12">
                  <c:v>676.0</c:v>
                </c:pt>
                <c:pt idx="13">
                  <c:v>696.0</c:v>
                </c:pt>
                <c:pt idx="14">
                  <c:v>782.0</c:v>
                </c:pt>
                <c:pt idx="15">
                  <c:v>806.0</c:v>
                </c:pt>
                <c:pt idx="16">
                  <c:v>838.0</c:v>
                </c:pt>
                <c:pt idx="17">
                  <c:v>791.0</c:v>
                </c:pt>
                <c:pt idx="18">
                  <c:v>754.0</c:v>
                </c:pt>
                <c:pt idx="19">
                  <c:v>733.0</c:v>
                </c:pt>
                <c:pt idx="20">
                  <c:v>723.0</c:v>
                </c:pt>
                <c:pt idx="21">
                  <c:v>634.0</c:v>
                </c:pt>
                <c:pt idx="22">
                  <c:v>650.0</c:v>
                </c:pt>
                <c:pt idx="23">
                  <c:v>622.0</c:v>
                </c:pt>
                <c:pt idx="24">
                  <c:v>613.0</c:v>
                </c:pt>
                <c:pt idx="25">
                  <c:v>620.0</c:v>
                </c:pt>
                <c:pt idx="26">
                  <c:v>640.0</c:v>
                </c:pt>
                <c:pt idx="27">
                  <c:v>614.0</c:v>
                </c:pt>
                <c:pt idx="28">
                  <c:v>607.0</c:v>
                </c:pt>
                <c:pt idx="29">
                  <c:v>542.0</c:v>
                </c:pt>
                <c:pt idx="30">
                  <c:v>658.0</c:v>
                </c:pt>
                <c:pt idx="31">
                  <c:v>650.0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'980051'!$B$119:$B$150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'980051'!$F$119:$F$150</c:f>
              <c:numCache>
                <c:formatCode>0</c:formatCode>
                <c:ptCount val="32"/>
                <c:pt idx="3">
                  <c:v>485.6555557530304</c:v>
                </c:pt>
                <c:pt idx="4">
                  <c:v>491.3659001173625</c:v>
                </c:pt>
                <c:pt idx="5">
                  <c:v>497.4760129927912</c:v>
                </c:pt>
                <c:pt idx="6">
                  <c:v>505.4993188175479</c:v>
                </c:pt>
                <c:pt idx="7">
                  <c:v>516.6910822056125</c:v>
                </c:pt>
                <c:pt idx="8">
                  <c:v>532.8372102568204</c:v>
                </c:pt>
                <c:pt idx="9">
                  <c:v>555.9829180677946</c:v>
                </c:pt>
                <c:pt idx="10">
                  <c:v>586.4609243701508</c:v>
                </c:pt>
                <c:pt idx="11">
                  <c:v>627.3695198309493</c:v>
                </c:pt>
                <c:pt idx="12">
                  <c:v>674.879730325121</c:v>
                </c:pt>
                <c:pt idx="13">
                  <c:v>721.6243892004604</c:v>
                </c:pt>
                <c:pt idx="14">
                  <c:v>766.0157353695766</c:v>
                </c:pt>
                <c:pt idx="15">
                  <c:v>797.1304591161432</c:v>
                </c:pt>
                <c:pt idx="16">
                  <c:v>808.5198287968603</c:v>
                </c:pt>
                <c:pt idx="17">
                  <c:v>798.8703214190362</c:v>
                </c:pt>
                <c:pt idx="18">
                  <c:v>774.4929402014042</c:v>
                </c:pt>
                <c:pt idx="19">
                  <c:v>738.5411154276195</c:v>
                </c:pt>
                <c:pt idx="20">
                  <c:v>699.2774400015442</c:v>
                </c:pt>
                <c:pt idx="21">
                  <c:v>664.4664718972737</c:v>
                </c:pt>
                <c:pt idx="22">
                  <c:v>636.8106635779047</c:v>
                </c:pt>
                <c:pt idx="23">
                  <c:v>619.4773285525684</c:v>
                </c:pt>
                <c:pt idx="24">
                  <c:v>610.9175645719843</c:v>
                </c:pt>
                <c:pt idx="25">
                  <c:v>607.7589858847334</c:v>
                </c:pt>
                <c:pt idx="26">
                  <c:v>608.2624662717341</c:v>
                </c:pt>
                <c:pt idx="27">
                  <c:v>611.3942260322523</c:v>
                </c:pt>
                <c:pt idx="28">
                  <c:v>615.2863007833911</c:v>
                </c:pt>
                <c:pt idx="29">
                  <c:v>620.3084121484162</c:v>
                </c:pt>
                <c:pt idx="30">
                  <c:v>625.2939480513105</c:v>
                </c:pt>
                <c:pt idx="31">
                  <c:v>630.1942612988782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66431560"/>
        <c:axId val="-2066428392"/>
      </c:scatterChart>
      <c:valAx>
        <c:axId val="-20664315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66428392"/>
        <c:crosses val="autoZero"/>
        <c:crossBetween val="midCat"/>
      </c:valAx>
      <c:valAx>
        <c:axId val="-20664283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6643156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'980051'!$B$1469:$B$1500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'980051'!$E$1469:$E$1500</c:f>
              <c:numCache>
                <c:formatCode>General</c:formatCode>
                <c:ptCount val="32"/>
                <c:pt idx="0">
                  <c:v>404.0</c:v>
                </c:pt>
                <c:pt idx="1">
                  <c:v>397.0</c:v>
                </c:pt>
                <c:pt idx="2">
                  <c:v>394.0</c:v>
                </c:pt>
                <c:pt idx="3">
                  <c:v>471.0</c:v>
                </c:pt>
                <c:pt idx="4">
                  <c:v>460.0</c:v>
                </c:pt>
                <c:pt idx="5">
                  <c:v>532.0</c:v>
                </c:pt>
                <c:pt idx="6">
                  <c:v>543.0</c:v>
                </c:pt>
                <c:pt idx="7">
                  <c:v>521.0</c:v>
                </c:pt>
                <c:pt idx="8">
                  <c:v>532.0</c:v>
                </c:pt>
                <c:pt idx="9">
                  <c:v>544.0</c:v>
                </c:pt>
                <c:pt idx="10">
                  <c:v>567.0</c:v>
                </c:pt>
                <c:pt idx="11">
                  <c:v>565.0</c:v>
                </c:pt>
                <c:pt idx="12">
                  <c:v>684.0</c:v>
                </c:pt>
                <c:pt idx="13">
                  <c:v>643.0</c:v>
                </c:pt>
                <c:pt idx="14">
                  <c:v>727.0</c:v>
                </c:pt>
                <c:pt idx="15">
                  <c:v>745.0</c:v>
                </c:pt>
                <c:pt idx="16">
                  <c:v>788.0</c:v>
                </c:pt>
                <c:pt idx="17">
                  <c:v>815.0</c:v>
                </c:pt>
                <c:pt idx="18">
                  <c:v>795.0</c:v>
                </c:pt>
                <c:pt idx="19">
                  <c:v>740.0</c:v>
                </c:pt>
                <c:pt idx="20">
                  <c:v>719.0</c:v>
                </c:pt>
                <c:pt idx="21">
                  <c:v>726.0</c:v>
                </c:pt>
                <c:pt idx="22">
                  <c:v>642.0</c:v>
                </c:pt>
                <c:pt idx="23">
                  <c:v>620.0</c:v>
                </c:pt>
                <c:pt idx="24">
                  <c:v>636.0</c:v>
                </c:pt>
                <c:pt idx="25">
                  <c:v>633.0</c:v>
                </c:pt>
                <c:pt idx="26">
                  <c:v>631.0</c:v>
                </c:pt>
                <c:pt idx="27">
                  <c:v>596.0</c:v>
                </c:pt>
                <c:pt idx="28">
                  <c:v>599.0</c:v>
                </c:pt>
                <c:pt idx="29">
                  <c:v>602.0</c:v>
                </c:pt>
                <c:pt idx="30">
                  <c:v>618.0</c:v>
                </c:pt>
                <c:pt idx="31">
                  <c:v>643.0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'980051'!$B$1469:$B$1500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'980051'!$F$1469:$F$1500</c:f>
              <c:numCache>
                <c:formatCode>0</c:formatCode>
                <c:ptCount val="32"/>
                <c:pt idx="3">
                  <c:v>491.2678468690697</c:v>
                </c:pt>
                <c:pt idx="4">
                  <c:v>496.3304854477627</c:v>
                </c:pt>
                <c:pt idx="5">
                  <c:v>501.4767257339699</c:v>
                </c:pt>
                <c:pt idx="6">
                  <c:v>507.7667761370506</c:v>
                </c:pt>
                <c:pt idx="7">
                  <c:v>515.9044809175907</c:v>
                </c:pt>
                <c:pt idx="8">
                  <c:v>527.0840268343609</c:v>
                </c:pt>
                <c:pt idx="9">
                  <c:v>542.966690966685</c:v>
                </c:pt>
                <c:pt idx="10">
                  <c:v>564.4230815602462</c:v>
                </c:pt>
                <c:pt idx="11">
                  <c:v>594.779437014612</c:v>
                </c:pt>
                <c:pt idx="12">
                  <c:v>632.8389168629041</c:v>
                </c:pt>
                <c:pt idx="13">
                  <c:v>674.1560750342587</c:v>
                </c:pt>
                <c:pt idx="14">
                  <c:v>719.1042826538458</c:v>
                </c:pt>
                <c:pt idx="15">
                  <c:v>758.640836342732</c:v>
                </c:pt>
                <c:pt idx="16">
                  <c:v>785.2342816584291</c:v>
                </c:pt>
                <c:pt idx="17">
                  <c:v>793.9694512421682</c:v>
                </c:pt>
                <c:pt idx="18">
                  <c:v>785.6264821203688</c:v>
                </c:pt>
                <c:pt idx="19">
                  <c:v>762.3045005544403</c:v>
                </c:pt>
                <c:pt idx="20">
                  <c:v>729.249869153163</c:v>
                </c:pt>
                <c:pt idx="21">
                  <c:v>694.2139829270378</c:v>
                </c:pt>
                <c:pt idx="22">
                  <c:v>661.5913229388568</c:v>
                </c:pt>
                <c:pt idx="23">
                  <c:v>637.3752385987501</c:v>
                </c:pt>
                <c:pt idx="24">
                  <c:v>622.5485153292513</c:v>
                </c:pt>
                <c:pt idx="25">
                  <c:v>614.2901595939851</c:v>
                </c:pt>
                <c:pt idx="26">
                  <c:v>610.7698806724414</c:v>
                </c:pt>
                <c:pt idx="27">
                  <c:v>611.1845949580977</c:v>
                </c:pt>
                <c:pt idx="28">
                  <c:v>613.6237474227551</c:v>
                </c:pt>
                <c:pt idx="29">
                  <c:v>617.6393003070816</c:v>
                </c:pt>
                <c:pt idx="30">
                  <c:v>622.0169516259294</c:v>
                </c:pt>
                <c:pt idx="31">
                  <c:v>626.481404167905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8194616"/>
        <c:axId val="2138197784"/>
      </c:scatterChart>
      <c:valAx>
        <c:axId val="21381946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38197784"/>
        <c:crosses val="autoZero"/>
        <c:crossBetween val="midCat"/>
      </c:valAx>
      <c:valAx>
        <c:axId val="21381977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3819461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'980051'!$B$1519:$B$1550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'980051'!$E$1519:$E$1550</c:f>
              <c:numCache>
                <c:formatCode>General</c:formatCode>
                <c:ptCount val="32"/>
                <c:pt idx="0">
                  <c:v>470.0</c:v>
                </c:pt>
                <c:pt idx="1">
                  <c:v>414.0</c:v>
                </c:pt>
                <c:pt idx="2">
                  <c:v>442.0</c:v>
                </c:pt>
                <c:pt idx="3">
                  <c:v>458.0</c:v>
                </c:pt>
                <c:pt idx="4">
                  <c:v>487.0</c:v>
                </c:pt>
                <c:pt idx="5">
                  <c:v>516.0</c:v>
                </c:pt>
                <c:pt idx="6">
                  <c:v>539.0</c:v>
                </c:pt>
                <c:pt idx="7">
                  <c:v>547.0</c:v>
                </c:pt>
                <c:pt idx="8">
                  <c:v>587.0</c:v>
                </c:pt>
                <c:pt idx="9">
                  <c:v>562.0</c:v>
                </c:pt>
                <c:pt idx="10">
                  <c:v>603.0</c:v>
                </c:pt>
                <c:pt idx="11">
                  <c:v>590.0</c:v>
                </c:pt>
                <c:pt idx="12">
                  <c:v>633.0</c:v>
                </c:pt>
                <c:pt idx="13">
                  <c:v>625.0</c:v>
                </c:pt>
                <c:pt idx="14">
                  <c:v>696.0</c:v>
                </c:pt>
                <c:pt idx="15">
                  <c:v>775.0</c:v>
                </c:pt>
                <c:pt idx="16">
                  <c:v>763.0</c:v>
                </c:pt>
                <c:pt idx="17">
                  <c:v>837.0</c:v>
                </c:pt>
                <c:pt idx="18">
                  <c:v>780.0</c:v>
                </c:pt>
                <c:pt idx="19">
                  <c:v>755.0</c:v>
                </c:pt>
                <c:pt idx="20">
                  <c:v>717.0</c:v>
                </c:pt>
                <c:pt idx="21">
                  <c:v>686.0</c:v>
                </c:pt>
                <c:pt idx="22">
                  <c:v>669.0</c:v>
                </c:pt>
                <c:pt idx="23">
                  <c:v>612.0</c:v>
                </c:pt>
                <c:pt idx="24">
                  <c:v>605.0</c:v>
                </c:pt>
                <c:pt idx="25">
                  <c:v>616.0</c:v>
                </c:pt>
                <c:pt idx="26">
                  <c:v>582.0</c:v>
                </c:pt>
                <c:pt idx="27">
                  <c:v>634.0</c:v>
                </c:pt>
                <c:pt idx="28">
                  <c:v>625.0</c:v>
                </c:pt>
                <c:pt idx="29">
                  <c:v>596.0</c:v>
                </c:pt>
                <c:pt idx="30">
                  <c:v>590.0</c:v>
                </c:pt>
                <c:pt idx="31">
                  <c:v>651.0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'980051'!$B$1519:$B$1550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'980051'!$F$1519:$F$1550</c:f>
              <c:numCache>
                <c:formatCode>0</c:formatCode>
                <c:ptCount val="32"/>
                <c:pt idx="3">
                  <c:v>508.104165684826</c:v>
                </c:pt>
                <c:pt idx="4">
                  <c:v>512.2610459299321</c:v>
                </c:pt>
                <c:pt idx="5">
                  <c:v>516.3730363300222</c:v>
                </c:pt>
                <c:pt idx="6">
                  <c:v>521.2169854054105</c:v>
                </c:pt>
                <c:pt idx="7">
                  <c:v>527.282327686397</c:v>
                </c:pt>
                <c:pt idx="8">
                  <c:v>535.579304203433</c:v>
                </c:pt>
                <c:pt idx="9">
                  <c:v>547.7465453208433</c:v>
                </c:pt>
                <c:pt idx="10">
                  <c:v>565.0963791047695</c:v>
                </c:pt>
                <c:pt idx="11">
                  <c:v>591.2390302797297</c:v>
                </c:pt>
                <c:pt idx="12">
                  <c:v>626.1419249384055</c:v>
                </c:pt>
                <c:pt idx="13">
                  <c:v>666.180069444028</c:v>
                </c:pt>
                <c:pt idx="14">
                  <c:v>711.8639086561435</c:v>
                </c:pt>
                <c:pt idx="15">
                  <c:v>753.7254041013452</c:v>
                </c:pt>
                <c:pt idx="16">
                  <c:v>782.8810039895712</c:v>
                </c:pt>
                <c:pt idx="17">
                  <c:v>792.9991463495006</c:v>
                </c:pt>
                <c:pt idx="18">
                  <c:v>784.3075968973772</c:v>
                </c:pt>
                <c:pt idx="19">
                  <c:v>759.1835927972076</c:v>
                </c:pt>
                <c:pt idx="20">
                  <c:v>723.7903563232207</c:v>
                </c:pt>
                <c:pt idx="21">
                  <c:v>687.0503322573027</c:v>
                </c:pt>
                <c:pt idx="22">
                  <c:v>653.968734739986</c:v>
                </c:pt>
                <c:pt idx="23">
                  <c:v>630.5253492716965</c:v>
                </c:pt>
                <c:pt idx="24">
                  <c:v>616.992365973136</c:v>
                </c:pt>
                <c:pt idx="25">
                  <c:v>610.0389988339383</c:v>
                </c:pt>
                <c:pt idx="26">
                  <c:v>607.579503144316</c:v>
                </c:pt>
                <c:pt idx="27">
                  <c:v>608.5336207214356</c:v>
                </c:pt>
                <c:pt idx="28">
                  <c:v>610.994342751318</c:v>
                </c:pt>
                <c:pt idx="29">
                  <c:v>614.6656927807624</c:v>
                </c:pt>
                <c:pt idx="30">
                  <c:v>618.4989246315853</c:v>
                </c:pt>
                <c:pt idx="31">
                  <c:v>622.3308757420993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8082104"/>
        <c:axId val="2138085272"/>
      </c:scatterChart>
      <c:valAx>
        <c:axId val="2138082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38085272"/>
        <c:crosses val="autoZero"/>
        <c:crossBetween val="midCat"/>
      </c:valAx>
      <c:valAx>
        <c:axId val="21380852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3808210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'980051'!$B$1569:$B$1600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'980051'!$E$1569:$E$1600</c:f>
              <c:numCache>
                <c:formatCode>General</c:formatCode>
                <c:ptCount val="32"/>
                <c:pt idx="0">
                  <c:v>397.0</c:v>
                </c:pt>
                <c:pt idx="1">
                  <c:v>424.0</c:v>
                </c:pt>
                <c:pt idx="2">
                  <c:v>431.0</c:v>
                </c:pt>
                <c:pt idx="3">
                  <c:v>450.0</c:v>
                </c:pt>
                <c:pt idx="4">
                  <c:v>469.0</c:v>
                </c:pt>
                <c:pt idx="5">
                  <c:v>488.0</c:v>
                </c:pt>
                <c:pt idx="6">
                  <c:v>505.0</c:v>
                </c:pt>
                <c:pt idx="7">
                  <c:v>486.0</c:v>
                </c:pt>
                <c:pt idx="8">
                  <c:v>538.0</c:v>
                </c:pt>
                <c:pt idx="9">
                  <c:v>562.0</c:v>
                </c:pt>
                <c:pt idx="10">
                  <c:v>563.0</c:v>
                </c:pt>
                <c:pt idx="11">
                  <c:v>513.0</c:v>
                </c:pt>
                <c:pt idx="12">
                  <c:v>594.0</c:v>
                </c:pt>
                <c:pt idx="13">
                  <c:v>649.0</c:v>
                </c:pt>
                <c:pt idx="14">
                  <c:v>735.0</c:v>
                </c:pt>
                <c:pt idx="15">
                  <c:v>756.0</c:v>
                </c:pt>
                <c:pt idx="16">
                  <c:v>796.0</c:v>
                </c:pt>
                <c:pt idx="17">
                  <c:v>803.0</c:v>
                </c:pt>
                <c:pt idx="18">
                  <c:v>811.0</c:v>
                </c:pt>
                <c:pt idx="19">
                  <c:v>779.0</c:v>
                </c:pt>
                <c:pt idx="20">
                  <c:v>646.0</c:v>
                </c:pt>
                <c:pt idx="21">
                  <c:v>698.0</c:v>
                </c:pt>
                <c:pt idx="22">
                  <c:v>637.0</c:v>
                </c:pt>
                <c:pt idx="23">
                  <c:v>631.0</c:v>
                </c:pt>
                <c:pt idx="24">
                  <c:v>574.0</c:v>
                </c:pt>
                <c:pt idx="25">
                  <c:v>581.0</c:v>
                </c:pt>
                <c:pt idx="26">
                  <c:v>606.0</c:v>
                </c:pt>
                <c:pt idx="27">
                  <c:v>601.0</c:v>
                </c:pt>
                <c:pt idx="28">
                  <c:v>655.0</c:v>
                </c:pt>
                <c:pt idx="29">
                  <c:v>597.0</c:v>
                </c:pt>
                <c:pt idx="30">
                  <c:v>617.0</c:v>
                </c:pt>
                <c:pt idx="31">
                  <c:v>628.0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'980051'!$B$1569:$B$1600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'980051'!$F$1569:$F$1600</c:f>
              <c:numCache>
                <c:formatCode>0</c:formatCode>
                <c:ptCount val="32"/>
                <c:pt idx="3">
                  <c:v>476.624963990903</c:v>
                </c:pt>
                <c:pt idx="4">
                  <c:v>482.0094498969235</c:v>
                </c:pt>
                <c:pt idx="5">
                  <c:v>487.1543186411296</c:v>
                </c:pt>
                <c:pt idx="6">
                  <c:v>492.8102011871346</c:v>
                </c:pt>
                <c:pt idx="7">
                  <c:v>499.1560031216645</c:v>
                </c:pt>
                <c:pt idx="8">
                  <c:v>506.9348177571631</c:v>
                </c:pt>
                <c:pt idx="9">
                  <c:v>517.852846947271</c:v>
                </c:pt>
                <c:pt idx="10">
                  <c:v>534.011548147599</c:v>
                </c:pt>
                <c:pt idx="11">
                  <c:v>560.5474733163812</c:v>
                </c:pt>
                <c:pt idx="12">
                  <c:v>599.6780160331227</c:v>
                </c:pt>
                <c:pt idx="13">
                  <c:v>648.5964686505998</c:v>
                </c:pt>
                <c:pt idx="14">
                  <c:v>708.0958957016036</c:v>
                </c:pt>
                <c:pt idx="15">
                  <c:v>764.3824567497604</c:v>
                </c:pt>
                <c:pt idx="16">
                  <c:v>802.499875558135</c:v>
                </c:pt>
                <c:pt idx="17">
                  <c:v>811.8240759861564</c:v>
                </c:pt>
                <c:pt idx="18">
                  <c:v>794.00360155655</c:v>
                </c:pt>
                <c:pt idx="19">
                  <c:v>754.5159509472386</c:v>
                </c:pt>
                <c:pt idx="20">
                  <c:v>705.7770830170843</c:v>
                </c:pt>
                <c:pt idx="21">
                  <c:v>661.6574252463085</c:v>
                </c:pt>
                <c:pt idx="22">
                  <c:v>628.1437694240557</c:v>
                </c:pt>
                <c:pt idx="23">
                  <c:v>609.3069941284243</c:v>
                </c:pt>
                <c:pt idx="24">
                  <c:v>601.7326059489217</c:v>
                </c:pt>
                <c:pt idx="25">
                  <c:v>600.3629617764041</c:v>
                </c:pt>
                <c:pt idx="26">
                  <c:v>602.7176434345776</c:v>
                </c:pt>
                <c:pt idx="27">
                  <c:v>607.2531370539352</c:v>
                </c:pt>
                <c:pt idx="28">
                  <c:v>611.9285000007637</c:v>
                </c:pt>
                <c:pt idx="29">
                  <c:v>617.5067959510045</c:v>
                </c:pt>
                <c:pt idx="30">
                  <c:v>622.8431655208417</c:v>
                </c:pt>
                <c:pt idx="31">
                  <c:v>628.0103987364177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8066296"/>
        <c:axId val="-2118180936"/>
      </c:scatterChart>
      <c:valAx>
        <c:axId val="21380662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18180936"/>
        <c:crosses val="autoZero"/>
        <c:crossBetween val="midCat"/>
      </c:valAx>
      <c:valAx>
        <c:axId val="-21181809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3806629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'980051'!$B$1619:$B$1650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'980051'!$E$1619:$E$1650</c:f>
              <c:numCache>
                <c:formatCode>General</c:formatCode>
                <c:ptCount val="32"/>
                <c:pt idx="0">
                  <c:v>421.0</c:v>
                </c:pt>
                <c:pt idx="1">
                  <c:v>408.0</c:v>
                </c:pt>
                <c:pt idx="2">
                  <c:v>425.0</c:v>
                </c:pt>
                <c:pt idx="3">
                  <c:v>427.0</c:v>
                </c:pt>
                <c:pt idx="4">
                  <c:v>477.0</c:v>
                </c:pt>
                <c:pt idx="5">
                  <c:v>502.0</c:v>
                </c:pt>
                <c:pt idx="6">
                  <c:v>502.0</c:v>
                </c:pt>
                <c:pt idx="7">
                  <c:v>521.0</c:v>
                </c:pt>
                <c:pt idx="8">
                  <c:v>537.0</c:v>
                </c:pt>
                <c:pt idx="9">
                  <c:v>562.0</c:v>
                </c:pt>
                <c:pt idx="10">
                  <c:v>571.0</c:v>
                </c:pt>
                <c:pt idx="11">
                  <c:v>627.0</c:v>
                </c:pt>
                <c:pt idx="12">
                  <c:v>637.0</c:v>
                </c:pt>
                <c:pt idx="13">
                  <c:v>710.0</c:v>
                </c:pt>
                <c:pt idx="14">
                  <c:v>748.0</c:v>
                </c:pt>
                <c:pt idx="15">
                  <c:v>754.0</c:v>
                </c:pt>
                <c:pt idx="16">
                  <c:v>829.0</c:v>
                </c:pt>
                <c:pt idx="17">
                  <c:v>824.0</c:v>
                </c:pt>
                <c:pt idx="18">
                  <c:v>747.0</c:v>
                </c:pt>
                <c:pt idx="19">
                  <c:v>682.0</c:v>
                </c:pt>
                <c:pt idx="20">
                  <c:v>689.0</c:v>
                </c:pt>
                <c:pt idx="21">
                  <c:v>597.0</c:v>
                </c:pt>
                <c:pt idx="22">
                  <c:v>627.0</c:v>
                </c:pt>
                <c:pt idx="23">
                  <c:v>623.0</c:v>
                </c:pt>
                <c:pt idx="24">
                  <c:v>567.0</c:v>
                </c:pt>
                <c:pt idx="25">
                  <c:v>614.0</c:v>
                </c:pt>
                <c:pt idx="26">
                  <c:v>590.0</c:v>
                </c:pt>
                <c:pt idx="27">
                  <c:v>596.0</c:v>
                </c:pt>
                <c:pt idx="28">
                  <c:v>584.0</c:v>
                </c:pt>
                <c:pt idx="29">
                  <c:v>558.0</c:v>
                </c:pt>
                <c:pt idx="30">
                  <c:v>602.0</c:v>
                </c:pt>
                <c:pt idx="31">
                  <c:v>654.0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'980051'!$B$1619:$B$1650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'980051'!$F$1619:$F$1650</c:f>
              <c:numCache>
                <c:formatCode>0</c:formatCode>
                <c:ptCount val="32"/>
                <c:pt idx="3">
                  <c:v>472.7243512857393</c:v>
                </c:pt>
                <c:pt idx="4">
                  <c:v>478.1911743914428</c:v>
                </c:pt>
                <c:pt idx="5">
                  <c:v>484.0664547726815</c:v>
                </c:pt>
                <c:pt idx="6">
                  <c:v>491.8579853580332</c:v>
                </c:pt>
                <c:pt idx="7">
                  <c:v>502.8935726680544</c:v>
                </c:pt>
                <c:pt idx="8">
                  <c:v>519.0781700890486</c:v>
                </c:pt>
                <c:pt idx="9">
                  <c:v>542.5902707373057</c:v>
                </c:pt>
                <c:pt idx="10">
                  <c:v>573.8040178303489</c:v>
                </c:pt>
                <c:pt idx="11">
                  <c:v>615.8092345027507</c:v>
                </c:pt>
                <c:pt idx="12">
                  <c:v>664.4107267384192</c:v>
                </c:pt>
                <c:pt idx="13">
                  <c:v>711.6859391111385</c:v>
                </c:pt>
                <c:pt idx="14">
                  <c:v>755.5132916826176</c:v>
                </c:pt>
                <c:pt idx="15">
                  <c:v>784.5206301854148</c:v>
                </c:pt>
                <c:pt idx="16">
                  <c:v>792.4348025221925</c:v>
                </c:pt>
                <c:pt idx="17">
                  <c:v>778.7428151901894</c:v>
                </c:pt>
                <c:pt idx="18">
                  <c:v>751.0099026103293</c:v>
                </c:pt>
                <c:pt idx="19">
                  <c:v>712.6822754307856</c:v>
                </c:pt>
                <c:pt idx="20">
                  <c:v>672.6574718872058</c:v>
                </c:pt>
                <c:pt idx="21">
                  <c:v>638.566929216638</c:v>
                </c:pt>
                <c:pt idx="22">
                  <c:v>612.6137779669047</c:v>
                </c:pt>
                <c:pt idx="23">
                  <c:v>597.1795471754611</c:v>
                </c:pt>
                <c:pt idx="24">
                  <c:v>590.1368949002423</c:v>
                </c:pt>
                <c:pt idx="25">
                  <c:v>588.0597020950953</c:v>
                </c:pt>
                <c:pt idx="26">
                  <c:v>589.2657203504583</c:v>
                </c:pt>
                <c:pt idx="27">
                  <c:v>592.716107667193</c:v>
                </c:pt>
                <c:pt idx="28">
                  <c:v>596.6524938772741</c:v>
                </c:pt>
                <c:pt idx="29">
                  <c:v>601.574914268058</c:v>
                </c:pt>
                <c:pt idx="30">
                  <c:v>606.3928322212025</c:v>
                </c:pt>
                <c:pt idx="31">
                  <c:v>611.101270862692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8207656"/>
        <c:axId val="-2118204488"/>
      </c:scatterChart>
      <c:valAx>
        <c:axId val="-21182076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18204488"/>
        <c:crosses val="autoZero"/>
        <c:crossBetween val="midCat"/>
      </c:valAx>
      <c:valAx>
        <c:axId val="-211820448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1820765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'980051'!$B$1669:$B$1700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'980051'!$E$1669:$E$1700</c:f>
              <c:numCache>
                <c:formatCode>General</c:formatCode>
                <c:ptCount val="32"/>
                <c:pt idx="0">
                  <c:v>434.0</c:v>
                </c:pt>
                <c:pt idx="1">
                  <c:v>453.0</c:v>
                </c:pt>
                <c:pt idx="2">
                  <c:v>457.0</c:v>
                </c:pt>
                <c:pt idx="3">
                  <c:v>453.0</c:v>
                </c:pt>
                <c:pt idx="4">
                  <c:v>504.0</c:v>
                </c:pt>
                <c:pt idx="5">
                  <c:v>529.0</c:v>
                </c:pt>
                <c:pt idx="6">
                  <c:v>486.0</c:v>
                </c:pt>
                <c:pt idx="7">
                  <c:v>583.0</c:v>
                </c:pt>
                <c:pt idx="8">
                  <c:v>555.0</c:v>
                </c:pt>
                <c:pt idx="9">
                  <c:v>572.0</c:v>
                </c:pt>
                <c:pt idx="10">
                  <c:v>575.0</c:v>
                </c:pt>
                <c:pt idx="11">
                  <c:v>601.0</c:v>
                </c:pt>
                <c:pt idx="12">
                  <c:v>684.0</c:v>
                </c:pt>
                <c:pt idx="13">
                  <c:v>705.0</c:v>
                </c:pt>
                <c:pt idx="14">
                  <c:v>776.0</c:v>
                </c:pt>
                <c:pt idx="15">
                  <c:v>806.0</c:v>
                </c:pt>
                <c:pt idx="16">
                  <c:v>821.0</c:v>
                </c:pt>
                <c:pt idx="17">
                  <c:v>754.0</c:v>
                </c:pt>
                <c:pt idx="18">
                  <c:v>787.0</c:v>
                </c:pt>
                <c:pt idx="19">
                  <c:v>722.0</c:v>
                </c:pt>
                <c:pt idx="20">
                  <c:v>651.0</c:v>
                </c:pt>
                <c:pt idx="21">
                  <c:v>637.0</c:v>
                </c:pt>
                <c:pt idx="22">
                  <c:v>634.0</c:v>
                </c:pt>
                <c:pt idx="23">
                  <c:v>602.0</c:v>
                </c:pt>
                <c:pt idx="24">
                  <c:v>607.0</c:v>
                </c:pt>
                <c:pt idx="25">
                  <c:v>586.0</c:v>
                </c:pt>
                <c:pt idx="26">
                  <c:v>624.0</c:v>
                </c:pt>
                <c:pt idx="27">
                  <c:v>616.0</c:v>
                </c:pt>
                <c:pt idx="28">
                  <c:v>678.0</c:v>
                </c:pt>
                <c:pt idx="29">
                  <c:v>579.0</c:v>
                </c:pt>
                <c:pt idx="30">
                  <c:v>585.0</c:v>
                </c:pt>
                <c:pt idx="31">
                  <c:v>611.0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'980051'!$B$1669:$B$1700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'980051'!$F$1669:$F$1700</c:f>
              <c:numCache>
                <c:formatCode>0</c:formatCode>
                <c:ptCount val="32"/>
                <c:pt idx="3">
                  <c:v>498.5471699302554</c:v>
                </c:pt>
                <c:pt idx="4">
                  <c:v>503.2346966271037</c:v>
                </c:pt>
                <c:pt idx="5">
                  <c:v>508.0986920137708</c:v>
                </c:pt>
                <c:pt idx="6">
                  <c:v>514.3349890288256</c:v>
                </c:pt>
                <c:pt idx="7">
                  <c:v>523.074878539038</c:v>
                </c:pt>
                <c:pt idx="8">
                  <c:v>536.2179316892378</c:v>
                </c:pt>
                <c:pt idx="9">
                  <c:v>556.279385814999</c:v>
                </c:pt>
                <c:pt idx="10">
                  <c:v>584.4420687167674</c:v>
                </c:pt>
                <c:pt idx="11">
                  <c:v>624.4189175365262</c:v>
                </c:pt>
                <c:pt idx="12">
                  <c:v>672.8417062718324</c:v>
                </c:pt>
                <c:pt idx="13">
                  <c:v>721.5440673373902</c:v>
                </c:pt>
                <c:pt idx="14">
                  <c:v>767.5820924207186</c:v>
                </c:pt>
                <c:pt idx="15">
                  <c:v>797.9442696361289</c:v>
                </c:pt>
                <c:pt idx="16">
                  <c:v>805.0924024753938</c:v>
                </c:pt>
                <c:pt idx="17">
                  <c:v>788.523275106348</c:v>
                </c:pt>
                <c:pt idx="18">
                  <c:v>757.308753821689</c:v>
                </c:pt>
                <c:pt idx="19">
                  <c:v>715.9338680651186</c:v>
                </c:pt>
                <c:pt idx="20">
                  <c:v>674.7052739947159</c:v>
                </c:pt>
                <c:pt idx="21">
                  <c:v>641.5414866150192</c:v>
                </c:pt>
                <c:pt idx="22">
                  <c:v>618.084026507903</c:v>
                </c:pt>
                <c:pt idx="23">
                  <c:v>605.5021245240854</c:v>
                </c:pt>
                <c:pt idx="24">
                  <c:v>600.706921098288</c:v>
                </c:pt>
                <c:pt idx="25">
                  <c:v>600.1562891880277</c:v>
                </c:pt>
                <c:pt idx="26">
                  <c:v>602.245441511996</c:v>
                </c:pt>
                <c:pt idx="27">
                  <c:v>605.9559799818224</c:v>
                </c:pt>
                <c:pt idx="28">
                  <c:v>609.763347449024</c:v>
                </c:pt>
                <c:pt idx="29">
                  <c:v>614.3240014377795</c:v>
                </c:pt>
                <c:pt idx="30">
                  <c:v>618.701850310369</c:v>
                </c:pt>
                <c:pt idx="31">
                  <c:v>622.9480104230681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8235944"/>
        <c:axId val="-2118232776"/>
      </c:scatterChart>
      <c:valAx>
        <c:axId val="-21182359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18232776"/>
        <c:crosses val="autoZero"/>
        <c:crossBetween val="midCat"/>
      </c:valAx>
      <c:valAx>
        <c:axId val="-21182327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1823594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'980051'!$B$1719:$B$1750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'980051'!$E$1719:$E$1750</c:f>
              <c:numCache>
                <c:formatCode>General</c:formatCode>
                <c:ptCount val="32"/>
                <c:pt idx="0">
                  <c:v>444.0</c:v>
                </c:pt>
                <c:pt idx="1">
                  <c:v>391.0</c:v>
                </c:pt>
                <c:pt idx="2">
                  <c:v>450.0</c:v>
                </c:pt>
                <c:pt idx="3">
                  <c:v>419.0</c:v>
                </c:pt>
                <c:pt idx="4">
                  <c:v>474.0</c:v>
                </c:pt>
                <c:pt idx="5">
                  <c:v>507.0</c:v>
                </c:pt>
                <c:pt idx="6">
                  <c:v>533.0</c:v>
                </c:pt>
                <c:pt idx="7">
                  <c:v>563.0</c:v>
                </c:pt>
                <c:pt idx="8">
                  <c:v>554.0</c:v>
                </c:pt>
                <c:pt idx="9">
                  <c:v>619.0</c:v>
                </c:pt>
                <c:pt idx="10">
                  <c:v>604.0</c:v>
                </c:pt>
                <c:pt idx="11">
                  <c:v>631.0</c:v>
                </c:pt>
                <c:pt idx="12">
                  <c:v>725.0</c:v>
                </c:pt>
                <c:pt idx="13">
                  <c:v>757.0</c:v>
                </c:pt>
                <c:pt idx="14">
                  <c:v>790.0</c:v>
                </c:pt>
                <c:pt idx="15">
                  <c:v>733.0</c:v>
                </c:pt>
                <c:pt idx="16">
                  <c:v>746.0</c:v>
                </c:pt>
                <c:pt idx="17">
                  <c:v>721.0</c:v>
                </c:pt>
                <c:pt idx="18">
                  <c:v>662.0</c:v>
                </c:pt>
                <c:pt idx="19">
                  <c:v>645.0</c:v>
                </c:pt>
                <c:pt idx="20">
                  <c:v>615.0</c:v>
                </c:pt>
                <c:pt idx="21">
                  <c:v>625.0</c:v>
                </c:pt>
                <c:pt idx="22">
                  <c:v>666.0</c:v>
                </c:pt>
                <c:pt idx="23">
                  <c:v>610.0</c:v>
                </c:pt>
                <c:pt idx="24">
                  <c:v>637.0</c:v>
                </c:pt>
                <c:pt idx="25">
                  <c:v>580.0</c:v>
                </c:pt>
                <c:pt idx="26">
                  <c:v>615.0</c:v>
                </c:pt>
                <c:pt idx="27">
                  <c:v>622.0</c:v>
                </c:pt>
                <c:pt idx="28">
                  <c:v>664.0</c:v>
                </c:pt>
                <c:pt idx="29">
                  <c:v>607.0</c:v>
                </c:pt>
                <c:pt idx="30">
                  <c:v>560.0</c:v>
                </c:pt>
                <c:pt idx="31">
                  <c:v>659.0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'980051'!$B$1719:$B$1750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'980051'!$F$1719:$F$1750</c:f>
              <c:numCache>
                <c:formatCode>0</c:formatCode>
                <c:ptCount val="32"/>
                <c:pt idx="3">
                  <c:v>458.6411677308121</c:v>
                </c:pt>
                <c:pt idx="4">
                  <c:v>471.3368875722261</c:v>
                </c:pt>
                <c:pt idx="5">
                  <c:v>486.5519557599861</c:v>
                </c:pt>
                <c:pt idx="6">
                  <c:v>507.2036629863493</c:v>
                </c:pt>
                <c:pt idx="7">
                  <c:v>533.9592629065893</c:v>
                </c:pt>
                <c:pt idx="8">
                  <c:v>566.4545022917835</c:v>
                </c:pt>
                <c:pt idx="9">
                  <c:v>603.312978912155</c:v>
                </c:pt>
                <c:pt idx="10">
                  <c:v>640.7292704482</c:v>
                </c:pt>
                <c:pt idx="11">
                  <c:v>678.6940830809066</c:v>
                </c:pt>
                <c:pt idx="12">
                  <c:v>711.1097663165872</c:v>
                </c:pt>
                <c:pt idx="13">
                  <c:v>733.5125624585536</c:v>
                </c:pt>
                <c:pt idx="14">
                  <c:v>745.826144230498</c:v>
                </c:pt>
                <c:pt idx="15">
                  <c:v>745.2857033516064</c:v>
                </c:pt>
                <c:pt idx="16">
                  <c:v>732.9999079039447</c:v>
                </c:pt>
                <c:pt idx="17">
                  <c:v>712.3326112888486</c:v>
                </c:pt>
                <c:pt idx="18">
                  <c:v>689.3283156069245</c:v>
                </c:pt>
                <c:pt idx="19">
                  <c:v>664.3629051246456</c:v>
                </c:pt>
                <c:pt idx="20">
                  <c:v>641.7065922574478</c:v>
                </c:pt>
                <c:pt idx="21">
                  <c:v>624.0663681763098</c:v>
                </c:pt>
                <c:pt idx="22">
                  <c:v>611.6174617437413</c:v>
                </c:pt>
                <c:pt idx="23">
                  <c:v>605.0689645759641</c:v>
                </c:pt>
                <c:pt idx="24">
                  <c:v>603.1103099112288</c:v>
                </c:pt>
                <c:pt idx="25">
                  <c:v>604.0846991739361</c:v>
                </c:pt>
                <c:pt idx="26">
                  <c:v>607.4194876509703</c:v>
                </c:pt>
                <c:pt idx="27">
                  <c:v>612.5659365172441</c:v>
                </c:pt>
                <c:pt idx="28">
                  <c:v>617.8821059452789</c:v>
                </c:pt>
                <c:pt idx="29">
                  <c:v>624.4068222367874</c:v>
                </c:pt>
                <c:pt idx="30">
                  <c:v>630.7985243824228</c:v>
                </c:pt>
                <c:pt idx="31">
                  <c:v>637.0720102311522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8278312"/>
        <c:axId val="-2118275144"/>
      </c:scatterChart>
      <c:valAx>
        <c:axId val="-21182783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18275144"/>
        <c:crosses val="autoZero"/>
        <c:crossBetween val="midCat"/>
      </c:valAx>
      <c:valAx>
        <c:axId val="-21182751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1827831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'980051'!$B$1769:$B$1800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'980051'!$E$1769:$E$1800</c:f>
              <c:numCache>
                <c:formatCode>General</c:formatCode>
                <c:ptCount val="32"/>
                <c:pt idx="0">
                  <c:v>1.0</c:v>
                </c:pt>
                <c:pt idx="1">
                  <c:v>2.0</c:v>
                </c:pt>
                <c:pt idx="2">
                  <c:v>1.0</c:v>
                </c:pt>
                <c:pt idx="3">
                  <c:v>1.0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  <c:pt idx="24">
                  <c:v>0.0</c:v>
                </c:pt>
                <c:pt idx="25">
                  <c:v>2.0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1.0</c:v>
                </c:pt>
                <c:pt idx="30">
                  <c:v>0.0</c:v>
                </c:pt>
                <c:pt idx="31">
                  <c:v>1.0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'980051'!$B$1769:$B$1800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'980051'!$F$1769:$F$1800</c:f>
              <c:numCache>
                <c:formatCode>General</c:formatCode>
                <c:ptCount val="32"/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8369976"/>
        <c:axId val="-2118366872"/>
      </c:scatterChart>
      <c:valAx>
        <c:axId val="-21183699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18366872"/>
        <c:crosses val="autoZero"/>
        <c:crossBetween val="midCat"/>
      </c:valAx>
      <c:valAx>
        <c:axId val="-21183668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1836997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'980051'!$B$1819:$B$1850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'980051'!$E$1819:$E$1850</c:f>
              <c:numCache>
                <c:formatCode>General</c:formatCode>
                <c:ptCount val="32"/>
                <c:pt idx="0">
                  <c:v>437.0</c:v>
                </c:pt>
                <c:pt idx="1">
                  <c:v>413.0</c:v>
                </c:pt>
                <c:pt idx="2">
                  <c:v>428.0</c:v>
                </c:pt>
                <c:pt idx="3">
                  <c:v>443.0</c:v>
                </c:pt>
                <c:pt idx="4">
                  <c:v>464.0</c:v>
                </c:pt>
                <c:pt idx="5">
                  <c:v>503.0</c:v>
                </c:pt>
                <c:pt idx="6">
                  <c:v>507.0</c:v>
                </c:pt>
                <c:pt idx="7">
                  <c:v>539.0</c:v>
                </c:pt>
                <c:pt idx="8">
                  <c:v>527.0</c:v>
                </c:pt>
                <c:pt idx="9">
                  <c:v>553.0</c:v>
                </c:pt>
                <c:pt idx="10">
                  <c:v>583.0</c:v>
                </c:pt>
                <c:pt idx="11">
                  <c:v>636.0</c:v>
                </c:pt>
                <c:pt idx="12">
                  <c:v>678.0</c:v>
                </c:pt>
                <c:pt idx="13">
                  <c:v>699.0</c:v>
                </c:pt>
                <c:pt idx="14">
                  <c:v>792.0</c:v>
                </c:pt>
                <c:pt idx="15">
                  <c:v>767.0</c:v>
                </c:pt>
                <c:pt idx="16">
                  <c:v>753.0</c:v>
                </c:pt>
                <c:pt idx="17">
                  <c:v>742.0</c:v>
                </c:pt>
                <c:pt idx="18">
                  <c:v>745.0</c:v>
                </c:pt>
                <c:pt idx="19">
                  <c:v>619.0</c:v>
                </c:pt>
                <c:pt idx="20">
                  <c:v>614.0</c:v>
                </c:pt>
                <c:pt idx="21">
                  <c:v>595.0</c:v>
                </c:pt>
                <c:pt idx="22">
                  <c:v>591.0</c:v>
                </c:pt>
                <c:pt idx="23">
                  <c:v>586.0</c:v>
                </c:pt>
                <c:pt idx="24">
                  <c:v>537.0</c:v>
                </c:pt>
                <c:pt idx="25">
                  <c:v>620.0</c:v>
                </c:pt>
                <c:pt idx="26">
                  <c:v>575.0</c:v>
                </c:pt>
                <c:pt idx="27">
                  <c:v>541.0</c:v>
                </c:pt>
                <c:pt idx="28">
                  <c:v>597.0</c:v>
                </c:pt>
                <c:pt idx="29">
                  <c:v>547.0</c:v>
                </c:pt>
                <c:pt idx="30">
                  <c:v>577.0</c:v>
                </c:pt>
                <c:pt idx="31">
                  <c:v>646.0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'980051'!$B$1819:$B$1850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'980051'!$F$1819:$F$1850</c:f>
              <c:numCache>
                <c:formatCode>0</c:formatCode>
                <c:ptCount val="32"/>
                <c:pt idx="3">
                  <c:v>472.9588051972128</c:v>
                </c:pt>
                <c:pt idx="4">
                  <c:v>478.1076400957136</c:v>
                </c:pt>
                <c:pt idx="5">
                  <c:v>484.0132677585412</c:v>
                </c:pt>
                <c:pt idx="6">
                  <c:v>492.4787999186365</c:v>
                </c:pt>
                <c:pt idx="7">
                  <c:v>505.2870740447265</c:v>
                </c:pt>
                <c:pt idx="8">
                  <c:v>524.6732361268487</c:v>
                </c:pt>
                <c:pt idx="9">
                  <c:v>552.7124131313421</c:v>
                </c:pt>
                <c:pt idx="10">
                  <c:v>588.7697657318623</c:v>
                </c:pt>
                <c:pt idx="11">
                  <c:v>634.6944288692973</c:v>
                </c:pt>
                <c:pt idx="12">
                  <c:v>683.7208190861018</c:v>
                </c:pt>
                <c:pt idx="13">
                  <c:v>726.3258844436009</c:v>
                </c:pt>
                <c:pt idx="14">
                  <c:v>759.0578908033764</c:v>
                </c:pt>
                <c:pt idx="15">
                  <c:v>771.9546191308073</c:v>
                </c:pt>
                <c:pt idx="16">
                  <c:v>762.4254475291281</c:v>
                </c:pt>
                <c:pt idx="17">
                  <c:v>734.4526833391977</c:v>
                </c:pt>
                <c:pt idx="18">
                  <c:v>699.0579229790062</c:v>
                </c:pt>
                <c:pt idx="19">
                  <c:v>659.3420095554308</c:v>
                </c:pt>
                <c:pt idx="20">
                  <c:v>623.88492997347</c:v>
                </c:pt>
                <c:pt idx="21">
                  <c:v>597.673445738196</c:v>
                </c:pt>
                <c:pt idx="22">
                  <c:v>580.5482932776805</c:v>
                </c:pt>
                <c:pt idx="23">
                  <c:v>572.2895133602141</c:v>
                </c:pt>
                <c:pt idx="24">
                  <c:v>569.8942431067281</c:v>
                </c:pt>
                <c:pt idx="25">
                  <c:v>570.598000257103</c:v>
                </c:pt>
                <c:pt idx="26">
                  <c:v>573.285195597019</c:v>
                </c:pt>
                <c:pt idx="27">
                  <c:v>577.1789062914667</c:v>
                </c:pt>
                <c:pt idx="28">
                  <c:v>580.9788341803306</c:v>
                </c:pt>
                <c:pt idx="29">
                  <c:v>585.4583099638782</c:v>
                </c:pt>
                <c:pt idx="30">
                  <c:v>589.7352147480753</c:v>
                </c:pt>
                <c:pt idx="31">
                  <c:v>593.8773373402548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8323624"/>
        <c:axId val="-2118320456"/>
      </c:scatterChart>
      <c:valAx>
        <c:axId val="-2118323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18320456"/>
        <c:crosses val="autoZero"/>
        <c:crossBetween val="midCat"/>
      </c:valAx>
      <c:valAx>
        <c:axId val="-21183204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1832362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'980051'!$B$1869:$B$1900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'980051'!$E$1869:$E$1900</c:f>
              <c:numCache>
                <c:formatCode>General</c:formatCode>
                <c:ptCount val="32"/>
                <c:pt idx="0">
                  <c:v>381.0</c:v>
                </c:pt>
                <c:pt idx="1">
                  <c:v>417.0</c:v>
                </c:pt>
                <c:pt idx="2">
                  <c:v>458.0</c:v>
                </c:pt>
                <c:pt idx="3">
                  <c:v>450.0</c:v>
                </c:pt>
                <c:pt idx="4">
                  <c:v>469.0</c:v>
                </c:pt>
                <c:pt idx="5">
                  <c:v>494.0</c:v>
                </c:pt>
                <c:pt idx="6">
                  <c:v>503.0</c:v>
                </c:pt>
                <c:pt idx="7">
                  <c:v>514.0</c:v>
                </c:pt>
                <c:pt idx="8">
                  <c:v>547.0</c:v>
                </c:pt>
                <c:pt idx="9">
                  <c:v>568.0</c:v>
                </c:pt>
                <c:pt idx="10">
                  <c:v>576.0</c:v>
                </c:pt>
                <c:pt idx="11">
                  <c:v>601.0</c:v>
                </c:pt>
                <c:pt idx="12">
                  <c:v>697.0</c:v>
                </c:pt>
                <c:pt idx="13">
                  <c:v>732.0</c:v>
                </c:pt>
                <c:pt idx="14">
                  <c:v>749.0</c:v>
                </c:pt>
                <c:pt idx="15">
                  <c:v>772.0</c:v>
                </c:pt>
                <c:pt idx="16">
                  <c:v>830.0</c:v>
                </c:pt>
                <c:pt idx="17">
                  <c:v>811.0</c:v>
                </c:pt>
                <c:pt idx="18">
                  <c:v>698.0</c:v>
                </c:pt>
                <c:pt idx="19">
                  <c:v>700.0</c:v>
                </c:pt>
                <c:pt idx="20">
                  <c:v>638.0</c:v>
                </c:pt>
                <c:pt idx="21">
                  <c:v>633.0</c:v>
                </c:pt>
                <c:pt idx="22">
                  <c:v>634.0</c:v>
                </c:pt>
                <c:pt idx="23">
                  <c:v>573.0</c:v>
                </c:pt>
                <c:pt idx="24">
                  <c:v>567.0</c:v>
                </c:pt>
                <c:pt idx="25">
                  <c:v>580.0</c:v>
                </c:pt>
                <c:pt idx="26">
                  <c:v>600.0</c:v>
                </c:pt>
                <c:pt idx="27">
                  <c:v>561.0</c:v>
                </c:pt>
                <c:pt idx="28">
                  <c:v>573.0</c:v>
                </c:pt>
                <c:pt idx="29">
                  <c:v>569.0</c:v>
                </c:pt>
                <c:pt idx="30">
                  <c:v>592.0</c:v>
                </c:pt>
                <c:pt idx="31">
                  <c:v>584.0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'980051'!$B$1869:$B$1900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'980051'!$F$1869:$F$1900</c:f>
              <c:numCache>
                <c:formatCode>0</c:formatCode>
                <c:ptCount val="32"/>
                <c:pt idx="3">
                  <c:v>473.1428232683646</c:v>
                </c:pt>
                <c:pt idx="4">
                  <c:v>478.3518595635409</c:v>
                </c:pt>
                <c:pt idx="5">
                  <c:v>484.4125141169088</c:v>
                </c:pt>
                <c:pt idx="6">
                  <c:v>493.111296114711</c:v>
                </c:pt>
                <c:pt idx="7">
                  <c:v>506.0895267395684</c:v>
                </c:pt>
                <c:pt idx="8">
                  <c:v>525.318599906722</c:v>
                </c:pt>
                <c:pt idx="9">
                  <c:v>552.6323655715655</c:v>
                </c:pt>
                <c:pt idx="10">
                  <c:v>587.4834818786117</c:v>
                </c:pt>
                <c:pt idx="11">
                  <c:v>632.1698674872698</c:v>
                </c:pt>
                <c:pt idx="12">
                  <c:v>681.179296093589</c:v>
                </c:pt>
                <c:pt idx="13">
                  <c:v>726.2226572327855</c:v>
                </c:pt>
                <c:pt idx="14">
                  <c:v>765.1555569747811</c:v>
                </c:pt>
                <c:pt idx="15">
                  <c:v>787.7843339708904</c:v>
                </c:pt>
                <c:pt idx="16">
                  <c:v>789.5057860907584</c:v>
                </c:pt>
                <c:pt idx="17">
                  <c:v>771.160904006814</c:v>
                </c:pt>
                <c:pt idx="18">
                  <c:v>740.8763578878044</c:v>
                </c:pt>
                <c:pt idx="19">
                  <c:v>701.3613205816948</c:v>
                </c:pt>
                <c:pt idx="20">
                  <c:v>660.9916303763918</c:v>
                </c:pt>
                <c:pt idx="21">
                  <c:v>626.6622742210609</c:v>
                </c:pt>
                <c:pt idx="22">
                  <c:v>600.1073087714091</c:v>
                </c:pt>
                <c:pt idx="23">
                  <c:v>583.6778436979327</c:v>
                </c:pt>
                <c:pt idx="24">
                  <c:v>575.503143909173</c:v>
                </c:pt>
                <c:pt idx="25">
                  <c:v>572.2757753772908</c:v>
                </c:pt>
                <c:pt idx="26">
                  <c:v>572.3090210472704</c:v>
                </c:pt>
                <c:pt idx="27">
                  <c:v>574.659873450872</c:v>
                </c:pt>
                <c:pt idx="28">
                  <c:v>577.7371522921251</c:v>
                </c:pt>
                <c:pt idx="29">
                  <c:v>581.7662469441725</c:v>
                </c:pt>
                <c:pt idx="30">
                  <c:v>585.788822888541</c:v>
                </c:pt>
                <c:pt idx="31">
                  <c:v>589.7511672623293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8417208"/>
        <c:axId val="-2118414040"/>
      </c:scatterChart>
      <c:valAx>
        <c:axId val="-21184172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18414040"/>
        <c:crosses val="autoZero"/>
        <c:crossBetween val="midCat"/>
      </c:valAx>
      <c:valAx>
        <c:axId val="-21184140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1841720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'980051'!$B$1919:$B$1950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'980051'!$E$1919:$E$1950</c:f>
              <c:numCache>
                <c:formatCode>General</c:formatCode>
                <c:ptCount val="32"/>
                <c:pt idx="0">
                  <c:v>443.0</c:v>
                </c:pt>
                <c:pt idx="1">
                  <c:v>471.0</c:v>
                </c:pt>
                <c:pt idx="2">
                  <c:v>445.0</c:v>
                </c:pt>
                <c:pt idx="3">
                  <c:v>491.0</c:v>
                </c:pt>
                <c:pt idx="4">
                  <c:v>510.0</c:v>
                </c:pt>
                <c:pt idx="5">
                  <c:v>519.0</c:v>
                </c:pt>
                <c:pt idx="6">
                  <c:v>525.0</c:v>
                </c:pt>
                <c:pt idx="7">
                  <c:v>536.0</c:v>
                </c:pt>
                <c:pt idx="8">
                  <c:v>540.0</c:v>
                </c:pt>
                <c:pt idx="9">
                  <c:v>531.0</c:v>
                </c:pt>
                <c:pt idx="10">
                  <c:v>528.0</c:v>
                </c:pt>
                <c:pt idx="11">
                  <c:v>562.0</c:v>
                </c:pt>
                <c:pt idx="12">
                  <c:v>632.0</c:v>
                </c:pt>
                <c:pt idx="13">
                  <c:v>610.0</c:v>
                </c:pt>
                <c:pt idx="14">
                  <c:v>646.0</c:v>
                </c:pt>
                <c:pt idx="15">
                  <c:v>662.0</c:v>
                </c:pt>
                <c:pt idx="16">
                  <c:v>767.0</c:v>
                </c:pt>
                <c:pt idx="17">
                  <c:v>709.0</c:v>
                </c:pt>
                <c:pt idx="18">
                  <c:v>795.0</c:v>
                </c:pt>
                <c:pt idx="19">
                  <c:v>802.0</c:v>
                </c:pt>
                <c:pt idx="20">
                  <c:v>693.0</c:v>
                </c:pt>
                <c:pt idx="21">
                  <c:v>705.0</c:v>
                </c:pt>
                <c:pt idx="22">
                  <c:v>601.0</c:v>
                </c:pt>
                <c:pt idx="23">
                  <c:v>604.0</c:v>
                </c:pt>
                <c:pt idx="24">
                  <c:v>589.0</c:v>
                </c:pt>
                <c:pt idx="25">
                  <c:v>638.0</c:v>
                </c:pt>
                <c:pt idx="26">
                  <c:v>607.0</c:v>
                </c:pt>
                <c:pt idx="27">
                  <c:v>518.0</c:v>
                </c:pt>
                <c:pt idx="28">
                  <c:v>558.0</c:v>
                </c:pt>
                <c:pt idx="29">
                  <c:v>584.0</c:v>
                </c:pt>
                <c:pt idx="30">
                  <c:v>601.0</c:v>
                </c:pt>
                <c:pt idx="31">
                  <c:v>635.0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'980051'!$B$1919:$B$1950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'980051'!$F$1919:$F$1950</c:f>
              <c:numCache>
                <c:formatCode>0</c:formatCode>
                <c:ptCount val="32"/>
                <c:pt idx="3">
                  <c:v>511.8643483685017</c:v>
                </c:pt>
                <c:pt idx="4">
                  <c:v>514.7238255724108</c:v>
                </c:pt>
                <c:pt idx="5">
                  <c:v>517.4567581364764</c:v>
                </c:pt>
                <c:pt idx="6">
                  <c:v>520.4607904820581</c:v>
                </c:pt>
                <c:pt idx="7">
                  <c:v>523.825362226002</c:v>
                </c:pt>
                <c:pt idx="8">
                  <c:v>527.9339905048665</c:v>
                </c:pt>
                <c:pt idx="9">
                  <c:v>533.6979757574757</c:v>
                </c:pt>
                <c:pt idx="10">
                  <c:v>542.3321499223846</c:v>
                </c:pt>
                <c:pt idx="11">
                  <c:v>556.9518600518342</c:v>
                </c:pt>
                <c:pt idx="12">
                  <c:v>579.6524750294017</c:v>
                </c:pt>
                <c:pt idx="13">
                  <c:v>610.1495762129398</c:v>
                </c:pt>
                <c:pt idx="14">
                  <c:v>651.2035208622299</c:v>
                </c:pt>
                <c:pt idx="15">
                  <c:v>696.4771958995592</c:v>
                </c:pt>
                <c:pt idx="16">
                  <c:v>736.6694257481805</c:v>
                </c:pt>
                <c:pt idx="17">
                  <c:v>761.7011571036836</c:v>
                </c:pt>
                <c:pt idx="18">
                  <c:v>765.9576126056127</c:v>
                </c:pt>
                <c:pt idx="19">
                  <c:v>750.1200711058722</c:v>
                </c:pt>
                <c:pt idx="20">
                  <c:v>717.986896080882</c:v>
                </c:pt>
                <c:pt idx="21">
                  <c:v>679.4538985109462</c:v>
                </c:pt>
                <c:pt idx="22">
                  <c:v>641.8405176021953</c:v>
                </c:pt>
                <c:pt idx="23">
                  <c:v>613.7597133863498</c:v>
                </c:pt>
                <c:pt idx="24">
                  <c:v>596.8465786691576</c:v>
                </c:pt>
                <c:pt idx="25">
                  <c:v>587.568835522183</c:v>
                </c:pt>
                <c:pt idx="26">
                  <c:v>583.3920994080172</c:v>
                </c:pt>
                <c:pt idx="27">
                  <c:v>582.9962508483302</c:v>
                </c:pt>
                <c:pt idx="28">
                  <c:v>584.399346675123</c:v>
                </c:pt>
                <c:pt idx="29">
                  <c:v>586.875707078772</c:v>
                </c:pt>
                <c:pt idx="30">
                  <c:v>589.5550100711976</c:v>
                </c:pt>
                <c:pt idx="31">
                  <c:v>592.2512679850884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8459560"/>
        <c:axId val="-2118456392"/>
      </c:scatterChart>
      <c:valAx>
        <c:axId val="-21184595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18456392"/>
        <c:crosses val="autoZero"/>
        <c:crossBetween val="midCat"/>
      </c:valAx>
      <c:valAx>
        <c:axId val="-21184563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1845956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'980051'!$B$169:$B$200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'980051'!$E$169:$E$200</c:f>
              <c:numCache>
                <c:formatCode>General</c:formatCode>
                <c:ptCount val="32"/>
                <c:pt idx="0">
                  <c:v>407.0</c:v>
                </c:pt>
                <c:pt idx="1">
                  <c:v>489.0</c:v>
                </c:pt>
                <c:pt idx="2">
                  <c:v>425.0</c:v>
                </c:pt>
                <c:pt idx="3">
                  <c:v>478.0</c:v>
                </c:pt>
                <c:pt idx="4">
                  <c:v>508.0</c:v>
                </c:pt>
                <c:pt idx="5">
                  <c:v>503.0</c:v>
                </c:pt>
                <c:pt idx="6">
                  <c:v>537.0</c:v>
                </c:pt>
                <c:pt idx="7">
                  <c:v>549.0</c:v>
                </c:pt>
                <c:pt idx="8">
                  <c:v>527.0</c:v>
                </c:pt>
                <c:pt idx="9">
                  <c:v>603.0</c:v>
                </c:pt>
                <c:pt idx="10">
                  <c:v>578.0</c:v>
                </c:pt>
                <c:pt idx="11">
                  <c:v>617.0</c:v>
                </c:pt>
                <c:pt idx="12">
                  <c:v>660.0</c:v>
                </c:pt>
                <c:pt idx="13">
                  <c:v>677.0</c:v>
                </c:pt>
                <c:pt idx="14">
                  <c:v>785.0</c:v>
                </c:pt>
                <c:pt idx="15">
                  <c:v>739.0</c:v>
                </c:pt>
                <c:pt idx="16">
                  <c:v>773.0</c:v>
                </c:pt>
                <c:pt idx="17">
                  <c:v>819.0</c:v>
                </c:pt>
                <c:pt idx="18">
                  <c:v>828.0</c:v>
                </c:pt>
                <c:pt idx="19">
                  <c:v>759.0</c:v>
                </c:pt>
                <c:pt idx="20">
                  <c:v>733.0</c:v>
                </c:pt>
                <c:pt idx="21">
                  <c:v>734.0</c:v>
                </c:pt>
                <c:pt idx="22">
                  <c:v>662.0</c:v>
                </c:pt>
                <c:pt idx="23">
                  <c:v>639.0</c:v>
                </c:pt>
                <c:pt idx="24">
                  <c:v>663.0</c:v>
                </c:pt>
                <c:pt idx="25">
                  <c:v>622.0</c:v>
                </c:pt>
                <c:pt idx="26">
                  <c:v>591.0</c:v>
                </c:pt>
                <c:pt idx="27">
                  <c:v>605.0</c:v>
                </c:pt>
                <c:pt idx="28">
                  <c:v>611.0</c:v>
                </c:pt>
                <c:pt idx="29">
                  <c:v>613.0</c:v>
                </c:pt>
                <c:pt idx="30">
                  <c:v>588.0</c:v>
                </c:pt>
                <c:pt idx="31">
                  <c:v>611.0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'980051'!$B$169:$B$200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'980051'!$F$169:$F$200</c:f>
              <c:numCache>
                <c:formatCode>0</c:formatCode>
                <c:ptCount val="32"/>
                <c:pt idx="3">
                  <c:v>499.8221343034085</c:v>
                </c:pt>
                <c:pt idx="4">
                  <c:v>504.8350316651452</c:v>
                </c:pt>
                <c:pt idx="5">
                  <c:v>510.5596752279724</c:v>
                </c:pt>
                <c:pt idx="6">
                  <c:v>518.4089791752781</c:v>
                </c:pt>
                <c:pt idx="7">
                  <c:v>529.3758467159906</c:v>
                </c:pt>
                <c:pt idx="8">
                  <c:v>544.5876339379774</c:v>
                </c:pt>
                <c:pt idx="9">
                  <c:v>565.1467293959391</c:v>
                </c:pt>
                <c:pt idx="10">
                  <c:v>590.7438159591255</c:v>
                </c:pt>
                <c:pt idx="11">
                  <c:v>623.729611095706</c:v>
                </c:pt>
                <c:pt idx="12">
                  <c:v>661.4514998223939</c:v>
                </c:pt>
                <c:pt idx="13">
                  <c:v>699.3088954156295</c:v>
                </c:pt>
                <c:pt idx="14">
                  <c:v>737.9505030139907</c:v>
                </c:pt>
                <c:pt idx="15">
                  <c:v>770.3808728439316</c:v>
                </c:pt>
                <c:pt idx="16">
                  <c:v>791.692370272582</c:v>
                </c:pt>
                <c:pt idx="17">
                  <c:v>798.9015210140326</c:v>
                </c:pt>
                <c:pt idx="18">
                  <c:v>792.732107053021</c:v>
                </c:pt>
                <c:pt idx="19">
                  <c:v>774.2745078096438</c:v>
                </c:pt>
                <c:pt idx="20">
                  <c:v>746.5323297970691</c:v>
                </c:pt>
                <c:pt idx="21">
                  <c:v>714.768735988146</c:v>
                </c:pt>
                <c:pt idx="22">
                  <c:v>681.9685024922663</c:v>
                </c:pt>
                <c:pt idx="23">
                  <c:v>654.0403723620614</c:v>
                </c:pt>
                <c:pt idx="24">
                  <c:v>633.6413077371046</c:v>
                </c:pt>
                <c:pt idx="25">
                  <c:v>619.0935117033756</c:v>
                </c:pt>
                <c:pt idx="26">
                  <c:v>608.9835421201657</c:v>
                </c:pt>
                <c:pt idx="27">
                  <c:v>603.5627476999887</c:v>
                </c:pt>
                <c:pt idx="28">
                  <c:v>602.0590151244783</c:v>
                </c:pt>
                <c:pt idx="29">
                  <c:v>602.8022974714756</c:v>
                </c:pt>
                <c:pt idx="30">
                  <c:v>604.983431878427</c:v>
                </c:pt>
                <c:pt idx="31">
                  <c:v>607.8675417560581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66385928"/>
        <c:axId val="-2066382760"/>
      </c:scatterChart>
      <c:valAx>
        <c:axId val="-20663859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66382760"/>
        <c:crosses val="autoZero"/>
        <c:crossBetween val="midCat"/>
      </c:valAx>
      <c:valAx>
        <c:axId val="-206638276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6638592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'980051'!$B$1969:$B$2000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'980051'!$E$1969:$E$2000</c:f>
              <c:numCache>
                <c:formatCode>General</c:formatCode>
                <c:ptCount val="32"/>
                <c:pt idx="0">
                  <c:v>435.0</c:v>
                </c:pt>
                <c:pt idx="1">
                  <c:v>436.0</c:v>
                </c:pt>
                <c:pt idx="2">
                  <c:v>440.0</c:v>
                </c:pt>
                <c:pt idx="3">
                  <c:v>444.0</c:v>
                </c:pt>
                <c:pt idx="4">
                  <c:v>483.0</c:v>
                </c:pt>
                <c:pt idx="5">
                  <c:v>539.0</c:v>
                </c:pt>
                <c:pt idx="6">
                  <c:v>524.0</c:v>
                </c:pt>
                <c:pt idx="7">
                  <c:v>509.0</c:v>
                </c:pt>
                <c:pt idx="8">
                  <c:v>521.0</c:v>
                </c:pt>
                <c:pt idx="9">
                  <c:v>561.0</c:v>
                </c:pt>
                <c:pt idx="10">
                  <c:v>601.0</c:v>
                </c:pt>
                <c:pt idx="11">
                  <c:v>565.0</c:v>
                </c:pt>
                <c:pt idx="12">
                  <c:v>628.0</c:v>
                </c:pt>
                <c:pt idx="13">
                  <c:v>623.0</c:v>
                </c:pt>
                <c:pt idx="14">
                  <c:v>703.0</c:v>
                </c:pt>
                <c:pt idx="15">
                  <c:v>670.0</c:v>
                </c:pt>
                <c:pt idx="16">
                  <c:v>752.0</c:v>
                </c:pt>
                <c:pt idx="17">
                  <c:v>743.0</c:v>
                </c:pt>
                <c:pt idx="18">
                  <c:v>751.0</c:v>
                </c:pt>
                <c:pt idx="19">
                  <c:v>696.0</c:v>
                </c:pt>
                <c:pt idx="20">
                  <c:v>672.0</c:v>
                </c:pt>
                <c:pt idx="21">
                  <c:v>665.0</c:v>
                </c:pt>
                <c:pt idx="22">
                  <c:v>619.0</c:v>
                </c:pt>
                <c:pt idx="23">
                  <c:v>642.0</c:v>
                </c:pt>
                <c:pt idx="24">
                  <c:v>577.0</c:v>
                </c:pt>
                <c:pt idx="25">
                  <c:v>572.0</c:v>
                </c:pt>
                <c:pt idx="26">
                  <c:v>554.0</c:v>
                </c:pt>
                <c:pt idx="27">
                  <c:v>622.0</c:v>
                </c:pt>
                <c:pt idx="28">
                  <c:v>578.0</c:v>
                </c:pt>
                <c:pt idx="29">
                  <c:v>609.0</c:v>
                </c:pt>
                <c:pt idx="30">
                  <c:v>533.0</c:v>
                </c:pt>
                <c:pt idx="31">
                  <c:v>602.0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'980051'!$B$1969:$B$2000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'980051'!$F$1969:$F$2000</c:f>
              <c:numCache>
                <c:formatCode>0</c:formatCode>
                <c:ptCount val="32"/>
                <c:pt idx="3">
                  <c:v>488.1809792723515</c:v>
                </c:pt>
                <c:pt idx="4">
                  <c:v>492.4560585860991</c:v>
                </c:pt>
                <c:pt idx="5">
                  <c:v>497.2604776076142</c:v>
                </c:pt>
                <c:pt idx="6">
                  <c:v>503.7620070991007</c:v>
                </c:pt>
                <c:pt idx="7">
                  <c:v>512.7768314406666</c:v>
                </c:pt>
                <c:pt idx="8">
                  <c:v>525.2600541779182</c:v>
                </c:pt>
                <c:pt idx="9">
                  <c:v>542.1646406467431</c:v>
                </c:pt>
                <c:pt idx="10">
                  <c:v>563.2732999749522</c:v>
                </c:pt>
                <c:pt idx="11">
                  <c:v>590.5304984829355</c:v>
                </c:pt>
                <c:pt idx="12">
                  <c:v>621.6924604895767</c:v>
                </c:pt>
                <c:pt idx="13">
                  <c:v>652.8475998638121</c:v>
                </c:pt>
                <c:pt idx="14">
                  <c:v>684.3573862364968</c:v>
                </c:pt>
                <c:pt idx="15">
                  <c:v>710.2962411593</c:v>
                </c:pt>
                <c:pt idx="16">
                  <c:v>726.587126099338</c:v>
                </c:pt>
                <c:pt idx="17">
                  <c:v>730.9350466445657</c:v>
                </c:pt>
                <c:pt idx="18">
                  <c:v>724.3596565930543</c:v>
                </c:pt>
                <c:pt idx="19">
                  <c:v>707.8938909257465</c:v>
                </c:pt>
                <c:pt idx="20">
                  <c:v>684.4474154177429</c:v>
                </c:pt>
                <c:pt idx="21">
                  <c:v>658.5705030583612</c:v>
                </c:pt>
                <c:pt idx="22">
                  <c:v>632.7559383295612</c:v>
                </c:pt>
                <c:pt idx="23">
                  <c:v>611.5817946667933</c:v>
                </c:pt>
                <c:pt idx="24">
                  <c:v>596.7527395879884</c:v>
                </c:pt>
                <c:pt idx="25">
                  <c:v>586.714433070272</c:v>
                </c:pt>
                <c:pt idx="26">
                  <c:v>580.290210370392</c:v>
                </c:pt>
                <c:pt idx="27">
                  <c:v>577.4592243879347</c:v>
                </c:pt>
                <c:pt idx="28">
                  <c:v>577.31712582936</c:v>
                </c:pt>
                <c:pt idx="29">
                  <c:v>578.8432973411394</c:v>
                </c:pt>
                <c:pt idx="30">
                  <c:v>581.2565762142202</c:v>
                </c:pt>
                <c:pt idx="31">
                  <c:v>584.074760313955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8505144"/>
        <c:axId val="-2118501976"/>
      </c:scatterChart>
      <c:valAx>
        <c:axId val="-21185051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18501976"/>
        <c:crosses val="autoZero"/>
        <c:crossBetween val="midCat"/>
      </c:valAx>
      <c:valAx>
        <c:axId val="-21185019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1850514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'980051'!$B$2019:$B$2050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'980051'!$E$2019:$E$2050</c:f>
              <c:numCache>
                <c:formatCode>General</c:formatCode>
                <c:ptCount val="32"/>
                <c:pt idx="0">
                  <c:v>451.0</c:v>
                </c:pt>
                <c:pt idx="1">
                  <c:v>440.0</c:v>
                </c:pt>
                <c:pt idx="2">
                  <c:v>450.0</c:v>
                </c:pt>
                <c:pt idx="3">
                  <c:v>478.0</c:v>
                </c:pt>
                <c:pt idx="4">
                  <c:v>469.0</c:v>
                </c:pt>
                <c:pt idx="5">
                  <c:v>531.0</c:v>
                </c:pt>
                <c:pt idx="6">
                  <c:v>539.0</c:v>
                </c:pt>
                <c:pt idx="7">
                  <c:v>524.0</c:v>
                </c:pt>
                <c:pt idx="8">
                  <c:v>522.0</c:v>
                </c:pt>
                <c:pt idx="9">
                  <c:v>573.0</c:v>
                </c:pt>
                <c:pt idx="10">
                  <c:v>534.0</c:v>
                </c:pt>
                <c:pt idx="11">
                  <c:v>588.0</c:v>
                </c:pt>
                <c:pt idx="12">
                  <c:v>610.0</c:v>
                </c:pt>
                <c:pt idx="13">
                  <c:v>667.0</c:v>
                </c:pt>
                <c:pt idx="14">
                  <c:v>676.0</c:v>
                </c:pt>
                <c:pt idx="15">
                  <c:v>645.0</c:v>
                </c:pt>
                <c:pt idx="16">
                  <c:v>698.0</c:v>
                </c:pt>
                <c:pt idx="17">
                  <c:v>703.0</c:v>
                </c:pt>
                <c:pt idx="18">
                  <c:v>733.0</c:v>
                </c:pt>
                <c:pt idx="19">
                  <c:v>704.0</c:v>
                </c:pt>
                <c:pt idx="20">
                  <c:v>707.0</c:v>
                </c:pt>
                <c:pt idx="21">
                  <c:v>661.0</c:v>
                </c:pt>
                <c:pt idx="22">
                  <c:v>628.0</c:v>
                </c:pt>
                <c:pt idx="23">
                  <c:v>599.0</c:v>
                </c:pt>
                <c:pt idx="24">
                  <c:v>560.0</c:v>
                </c:pt>
                <c:pt idx="25">
                  <c:v>639.0</c:v>
                </c:pt>
                <c:pt idx="26">
                  <c:v>612.0</c:v>
                </c:pt>
                <c:pt idx="27">
                  <c:v>587.0</c:v>
                </c:pt>
                <c:pt idx="28">
                  <c:v>619.0</c:v>
                </c:pt>
                <c:pt idx="29">
                  <c:v>602.0</c:v>
                </c:pt>
                <c:pt idx="30">
                  <c:v>579.0</c:v>
                </c:pt>
                <c:pt idx="31">
                  <c:v>623.0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'980051'!$B$2019:$B$2050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'980051'!$F$2019:$F$2050</c:f>
              <c:numCache>
                <c:formatCode>0</c:formatCode>
                <c:ptCount val="32"/>
                <c:pt idx="3">
                  <c:v>495.3804151315931</c:v>
                </c:pt>
                <c:pt idx="4">
                  <c:v>499.8992194075092</c:v>
                </c:pt>
                <c:pt idx="5">
                  <c:v>504.6873673166196</c:v>
                </c:pt>
                <c:pt idx="6">
                  <c:v>510.7626365622738</c:v>
                </c:pt>
                <c:pt idx="7">
                  <c:v>518.7160464604404</c:v>
                </c:pt>
                <c:pt idx="8">
                  <c:v>529.3206076031546</c:v>
                </c:pt>
                <c:pt idx="9">
                  <c:v>543.4408604624873</c:v>
                </c:pt>
                <c:pt idx="10">
                  <c:v>561.0500716228782</c:v>
                </c:pt>
                <c:pt idx="11">
                  <c:v>583.9861328706555</c:v>
                </c:pt>
                <c:pt idx="12">
                  <c:v>610.6088309737657</c:v>
                </c:pt>
                <c:pt idx="13">
                  <c:v>637.7420399995053</c:v>
                </c:pt>
                <c:pt idx="14">
                  <c:v>665.8619204238393</c:v>
                </c:pt>
                <c:pt idx="15">
                  <c:v>689.8514989923352</c:v>
                </c:pt>
                <c:pt idx="16">
                  <c:v>706.0073104533643</c:v>
                </c:pt>
                <c:pt idx="17">
                  <c:v>712.06398151839</c:v>
                </c:pt>
                <c:pt idx="18">
                  <c:v>708.5024205726555</c:v>
                </c:pt>
                <c:pt idx="19">
                  <c:v>696.3948624400121</c:v>
                </c:pt>
                <c:pt idx="20">
                  <c:v>678.1033296339971</c:v>
                </c:pt>
                <c:pt idx="21">
                  <c:v>657.5455692322895</c:v>
                </c:pt>
                <c:pt idx="22">
                  <c:v>637.0367686906555</c:v>
                </c:pt>
                <c:pt idx="23">
                  <c:v>620.4613251561606</c:v>
                </c:pt>
                <c:pt idx="24">
                  <c:v>609.2150610325562</c:v>
                </c:pt>
                <c:pt idx="25">
                  <c:v>602.0407209434469</c:v>
                </c:pt>
                <c:pt idx="26">
                  <c:v>598.0434139439228</c:v>
                </c:pt>
                <c:pt idx="27">
                  <c:v>597.1226376599906</c:v>
                </c:pt>
                <c:pt idx="28">
                  <c:v>598.2364451688954</c:v>
                </c:pt>
                <c:pt idx="29">
                  <c:v>600.8578397483232</c:v>
                </c:pt>
                <c:pt idx="30">
                  <c:v>604.0943111271782</c:v>
                </c:pt>
                <c:pt idx="31">
                  <c:v>607.5919607394823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8550008"/>
        <c:axId val="-2118546840"/>
      </c:scatterChart>
      <c:valAx>
        <c:axId val="-21185500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18546840"/>
        <c:crosses val="autoZero"/>
        <c:crossBetween val="midCat"/>
      </c:valAx>
      <c:valAx>
        <c:axId val="-21185468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1855000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'980051'!$B$2069:$B$2100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'980051'!$E$2069:$E$2100</c:f>
              <c:numCache>
                <c:formatCode>General</c:formatCode>
                <c:ptCount val="32"/>
                <c:pt idx="0">
                  <c:v>448.0</c:v>
                </c:pt>
                <c:pt idx="1">
                  <c:v>466.0</c:v>
                </c:pt>
                <c:pt idx="2">
                  <c:v>476.0</c:v>
                </c:pt>
                <c:pt idx="3">
                  <c:v>459.0</c:v>
                </c:pt>
                <c:pt idx="4">
                  <c:v>455.0</c:v>
                </c:pt>
                <c:pt idx="5">
                  <c:v>498.0</c:v>
                </c:pt>
                <c:pt idx="6">
                  <c:v>554.0</c:v>
                </c:pt>
                <c:pt idx="7">
                  <c:v>549.0</c:v>
                </c:pt>
                <c:pt idx="8">
                  <c:v>571.0</c:v>
                </c:pt>
                <c:pt idx="9">
                  <c:v>577.0</c:v>
                </c:pt>
                <c:pt idx="10">
                  <c:v>563.0</c:v>
                </c:pt>
                <c:pt idx="11">
                  <c:v>581.0</c:v>
                </c:pt>
                <c:pt idx="12">
                  <c:v>580.0</c:v>
                </c:pt>
                <c:pt idx="13">
                  <c:v>618.0</c:v>
                </c:pt>
                <c:pt idx="14">
                  <c:v>706.0</c:v>
                </c:pt>
                <c:pt idx="15">
                  <c:v>713.0</c:v>
                </c:pt>
                <c:pt idx="16">
                  <c:v>751.0</c:v>
                </c:pt>
                <c:pt idx="17">
                  <c:v>762.0</c:v>
                </c:pt>
                <c:pt idx="18">
                  <c:v>720.0</c:v>
                </c:pt>
                <c:pt idx="19">
                  <c:v>684.0</c:v>
                </c:pt>
                <c:pt idx="20">
                  <c:v>729.0</c:v>
                </c:pt>
                <c:pt idx="21">
                  <c:v>666.0</c:v>
                </c:pt>
                <c:pt idx="22">
                  <c:v>638.0</c:v>
                </c:pt>
                <c:pt idx="23">
                  <c:v>605.0</c:v>
                </c:pt>
                <c:pt idx="24">
                  <c:v>590.0</c:v>
                </c:pt>
                <c:pt idx="25">
                  <c:v>559.0</c:v>
                </c:pt>
                <c:pt idx="26">
                  <c:v>616.0</c:v>
                </c:pt>
                <c:pt idx="27">
                  <c:v>577.0</c:v>
                </c:pt>
                <c:pt idx="28">
                  <c:v>561.0</c:v>
                </c:pt>
                <c:pt idx="29">
                  <c:v>606.0</c:v>
                </c:pt>
                <c:pt idx="30">
                  <c:v>570.0</c:v>
                </c:pt>
                <c:pt idx="31">
                  <c:v>625.0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'980051'!$B$2069:$B$2100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'980051'!$F$2069:$F$2100</c:f>
              <c:numCache>
                <c:formatCode>0</c:formatCode>
                <c:ptCount val="32"/>
                <c:pt idx="3">
                  <c:v>495.8677123099665</c:v>
                </c:pt>
                <c:pt idx="4">
                  <c:v>499.7306547507894</c:v>
                </c:pt>
                <c:pt idx="5">
                  <c:v>503.8101296432246</c:v>
                </c:pt>
                <c:pt idx="6">
                  <c:v>509.0419659497834</c:v>
                </c:pt>
                <c:pt idx="7">
                  <c:v>516.1191976460237</c:v>
                </c:pt>
                <c:pt idx="8">
                  <c:v>526.0646225253404</c:v>
                </c:pt>
                <c:pt idx="9">
                  <c:v>540.1501176986941</c:v>
                </c:pt>
                <c:pt idx="10">
                  <c:v>558.8031812279302</c:v>
                </c:pt>
                <c:pt idx="11">
                  <c:v>584.4702376017771</c:v>
                </c:pt>
                <c:pt idx="12">
                  <c:v>615.7155798614241</c:v>
                </c:pt>
                <c:pt idx="13">
                  <c:v>648.7594457315407</c:v>
                </c:pt>
                <c:pt idx="14">
                  <c:v>683.9285180094806</c:v>
                </c:pt>
                <c:pt idx="15">
                  <c:v>714.3404683733909</c:v>
                </c:pt>
                <c:pt idx="16">
                  <c:v>734.5710120983768</c:v>
                </c:pt>
                <c:pt idx="17">
                  <c:v>741.161813288548</c:v>
                </c:pt>
                <c:pt idx="18">
                  <c:v>734.7535956483246</c:v>
                </c:pt>
                <c:pt idx="19">
                  <c:v>716.728770394682</c:v>
                </c:pt>
                <c:pt idx="20">
                  <c:v>690.729358976249</c:v>
                </c:pt>
                <c:pt idx="21">
                  <c:v>662.4297699528076</c:v>
                </c:pt>
                <c:pt idx="22">
                  <c:v>635.0781341933084</c:v>
                </c:pt>
                <c:pt idx="23">
                  <c:v>613.704888481842</c:v>
                </c:pt>
                <c:pt idx="24">
                  <c:v>599.6728611153447</c:v>
                </c:pt>
                <c:pt idx="25">
                  <c:v>590.971309178787</c:v>
                </c:pt>
                <c:pt idx="26">
                  <c:v>586.1864575528118</c:v>
                </c:pt>
                <c:pt idx="27">
                  <c:v>584.9174816503201</c:v>
                </c:pt>
                <c:pt idx="28">
                  <c:v>585.8465002979036</c:v>
                </c:pt>
                <c:pt idx="29">
                  <c:v>588.2282375478454</c:v>
                </c:pt>
                <c:pt idx="30">
                  <c:v>591.1593565183708</c:v>
                </c:pt>
                <c:pt idx="31">
                  <c:v>594.2924941841084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8596584"/>
        <c:axId val="-2118593416"/>
      </c:scatterChart>
      <c:valAx>
        <c:axId val="-21185965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18593416"/>
        <c:crosses val="autoZero"/>
        <c:crossBetween val="midCat"/>
      </c:valAx>
      <c:valAx>
        <c:axId val="-21185934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1859658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'980051'!$B$2119:$B$2150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'980051'!$E$2119:$E$2150</c:f>
              <c:numCache>
                <c:formatCode>General</c:formatCode>
                <c:ptCount val="32"/>
                <c:pt idx="0">
                  <c:v>465.0</c:v>
                </c:pt>
                <c:pt idx="1">
                  <c:v>433.0</c:v>
                </c:pt>
                <c:pt idx="2">
                  <c:v>472.0</c:v>
                </c:pt>
                <c:pt idx="3">
                  <c:v>436.0</c:v>
                </c:pt>
                <c:pt idx="4">
                  <c:v>445.0</c:v>
                </c:pt>
                <c:pt idx="5">
                  <c:v>509.0</c:v>
                </c:pt>
                <c:pt idx="6">
                  <c:v>521.0</c:v>
                </c:pt>
                <c:pt idx="7">
                  <c:v>534.0</c:v>
                </c:pt>
                <c:pt idx="8">
                  <c:v>575.0</c:v>
                </c:pt>
                <c:pt idx="9">
                  <c:v>556.0</c:v>
                </c:pt>
                <c:pt idx="10">
                  <c:v>556.0</c:v>
                </c:pt>
                <c:pt idx="11">
                  <c:v>525.0</c:v>
                </c:pt>
                <c:pt idx="12">
                  <c:v>626.0</c:v>
                </c:pt>
                <c:pt idx="13">
                  <c:v>660.0</c:v>
                </c:pt>
                <c:pt idx="14">
                  <c:v>656.0</c:v>
                </c:pt>
                <c:pt idx="15">
                  <c:v>723.0</c:v>
                </c:pt>
                <c:pt idx="16">
                  <c:v>700.0</c:v>
                </c:pt>
                <c:pt idx="17">
                  <c:v>739.0</c:v>
                </c:pt>
                <c:pt idx="18">
                  <c:v>700.0</c:v>
                </c:pt>
                <c:pt idx="19">
                  <c:v>666.0</c:v>
                </c:pt>
                <c:pt idx="20">
                  <c:v>695.0</c:v>
                </c:pt>
                <c:pt idx="21">
                  <c:v>587.0</c:v>
                </c:pt>
                <c:pt idx="22">
                  <c:v>612.0</c:v>
                </c:pt>
                <c:pt idx="23">
                  <c:v>629.0</c:v>
                </c:pt>
                <c:pt idx="24">
                  <c:v>583.0</c:v>
                </c:pt>
                <c:pt idx="25">
                  <c:v>563.0</c:v>
                </c:pt>
                <c:pt idx="26">
                  <c:v>612.0</c:v>
                </c:pt>
                <c:pt idx="27">
                  <c:v>618.0</c:v>
                </c:pt>
                <c:pt idx="28">
                  <c:v>616.0</c:v>
                </c:pt>
                <c:pt idx="29">
                  <c:v>584.0</c:v>
                </c:pt>
                <c:pt idx="30">
                  <c:v>562.0</c:v>
                </c:pt>
                <c:pt idx="31">
                  <c:v>570.0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'980051'!$B$2119:$B$2150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'980051'!$F$2119:$F$2150</c:f>
              <c:numCache>
                <c:formatCode>0</c:formatCode>
                <c:ptCount val="32"/>
                <c:pt idx="3">
                  <c:v>475.6956308833043</c:v>
                </c:pt>
                <c:pt idx="4">
                  <c:v>481.0519275252921</c:v>
                </c:pt>
                <c:pt idx="5">
                  <c:v>487.0140639951663</c:v>
                </c:pt>
                <c:pt idx="6">
                  <c:v>494.9383147790518</c:v>
                </c:pt>
                <c:pt idx="7">
                  <c:v>505.6324732524563</c:v>
                </c:pt>
                <c:pt idx="8">
                  <c:v>519.9551365218613</c:v>
                </c:pt>
                <c:pt idx="9">
                  <c:v>538.6519793107439</c:v>
                </c:pt>
                <c:pt idx="10">
                  <c:v>561.1323929991684</c:v>
                </c:pt>
                <c:pt idx="11">
                  <c:v>589.0217724773906</c:v>
                </c:pt>
                <c:pt idx="12">
                  <c:v>619.539425226916</c:v>
                </c:pt>
                <c:pt idx="13">
                  <c:v>648.6266171323701</c:v>
                </c:pt>
                <c:pt idx="14">
                  <c:v>676.3753798870252</c:v>
                </c:pt>
                <c:pt idx="15">
                  <c:v>697.3291064223345</c:v>
                </c:pt>
                <c:pt idx="16">
                  <c:v>708.3084710222151</c:v>
                </c:pt>
                <c:pt idx="17">
                  <c:v>708.1503945682034</c:v>
                </c:pt>
                <c:pt idx="18">
                  <c:v>698.9495968179342</c:v>
                </c:pt>
                <c:pt idx="19">
                  <c:v>681.8671023971107</c:v>
                </c:pt>
                <c:pt idx="20">
                  <c:v>660.2000027405792</c:v>
                </c:pt>
                <c:pt idx="21">
                  <c:v>638.0805198506583</c:v>
                </c:pt>
                <c:pt idx="22">
                  <c:v>617.5038190985378</c:v>
                </c:pt>
                <c:pt idx="23">
                  <c:v>601.8467427409528</c:v>
                </c:pt>
                <c:pt idx="24">
                  <c:v>591.8339302949429</c:v>
                </c:pt>
                <c:pt idx="25">
                  <c:v>585.9088769425014</c:v>
                </c:pt>
                <c:pt idx="26">
                  <c:v>583.1065639161186</c:v>
                </c:pt>
                <c:pt idx="27">
                  <c:v>583.1781844660164</c:v>
                </c:pt>
                <c:pt idx="28">
                  <c:v>584.9499959343758</c:v>
                </c:pt>
                <c:pt idx="29">
                  <c:v>588.138016217563</c:v>
                </c:pt>
                <c:pt idx="30">
                  <c:v>591.793693228401</c:v>
                </c:pt>
                <c:pt idx="31">
                  <c:v>595.6348239402688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8642504"/>
        <c:axId val="-2118639336"/>
      </c:scatterChart>
      <c:valAx>
        <c:axId val="-21186425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18639336"/>
        <c:crosses val="autoZero"/>
        <c:crossBetween val="midCat"/>
      </c:valAx>
      <c:valAx>
        <c:axId val="-21186393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1864250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'980051'!$B$2169:$B$2200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'980051'!$E$2169:$E$2200</c:f>
              <c:numCache>
                <c:formatCode>General</c:formatCode>
                <c:ptCount val="32"/>
                <c:pt idx="0">
                  <c:v>431.0</c:v>
                </c:pt>
                <c:pt idx="1">
                  <c:v>466.0</c:v>
                </c:pt>
                <c:pt idx="2">
                  <c:v>455.0</c:v>
                </c:pt>
                <c:pt idx="3">
                  <c:v>483.0</c:v>
                </c:pt>
                <c:pt idx="4">
                  <c:v>499.0</c:v>
                </c:pt>
                <c:pt idx="5">
                  <c:v>508.0</c:v>
                </c:pt>
                <c:pt idx="6">
                  <c:v>519.0</c:v>
                </c:pt>
                <c:pt idx="7">
                  <c:v>513.0</c:v>
                </c:pt>
                <c:pt idx="8">
                  <c:v>512.0</c:v>
                </c:pt>
                <c:pt idx="9">
                  <c:v>544.0</c:v>
                </c:pt>
                <c:pt idx="10">
                  <c:v>599.0</c:v>
                </c:pt>
                <c:pt idx="11">
                  <c:v>525.0</c:v>
                </c:pt>
                <c:pt idx="12">
                  <c:v>630.0</c:v>
                </c:pt>
                <c:pt idx="13">
                  <c:v>653.0</c:v>
                </c:pt>
                <c:pt idx="14">
                  <c:v>682.0</c:v>
                </c:pt>
                <c:pt idx="15">
                  <c:v>740.0</c:v>
                </c:pt>
                <c:pt idx="16">
                  <c:v>761.0</c:v>
                </c:pt>
                <c:pt idx="17">
                  <c:v>810.0</c:v>
                </c:pt>
                <c:pt idx="18">
                  <c:v>758.0</c:v>
                </c:pt>
                <c:pt idx="19">
                  <c:v>747.0</c:v>
                </c:pt>
                <c:pt idx="20">
                  <c:v>688.0</c:v>
                </c:pt>
                <c:pt idx="21">
                  <c:v>648.0</c:v>
                </c:pt>
                <c:pt idx="22">
                  <c:v>624.0</c:v>
                </c:pt>
                <c:pt idx="23">
                  <c:v>639.0</c:v>
                </c:pt>
                <c:pt idx="24">
                  <c:v>551.0</c:v>
                </c:pt>
                <c:pt idx="25">
                  <c:v>591.0</c:v>
                </c:pt>
                <c:pt idx="26">
                  <c:v>648.0</c:v>
                </c:pt>
                <c:pt idx="27">
                  <c:v>620.0</c:v>
                </c:pt>
                <c:pt idx="28">
                  <c:v>602.0</c:v>
                </c:pt>
                <c:pt idx="29">
                  <c:v>598.0</c:v>
                </c:pt>
                <c:pt idx="30">
                  <c:v>591.0</c:v>
                </c:pt>
                <c:pt idx="31">
                  <c:v>612.0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'980051'!$B$2169:$B$2200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'980051'!$F$2169:$F$2200</c:f>
              <c:numCache>
                <c:formatCode>General</c:formatCode>
                <c:ptCount val="32"/>
                <c:pt idx="3" formatCode="0">
                  <c:v>498.1943407646447</c:v>
                </c:pt>
                <c:pt idx="4" formatCode="0">
                  <c:v>502.3852924406186</c:v>
                </c:pt>
                <c:pt idx="5" formatCode="0">
                  <c:v>506.4154278792293</c:v>
                </c:pt>
                <c:pt idx="6" formatCode="0">
                  <c:v>510.9173445487273</c:v>
                </c:pt>
                <c:pt idx="7" formatCode="0">
                  <c:v>516.1385617265324</c:v>
                </c:pt>
                <c:pt idx="8" formatCode="0">
                  <c:v>522.8418411515272</c:v>
                </c:pt>
                <c:pt idx="9" formatCode="0">
                  <c:v>532.5953456952798</c:v>
                </c:pt>
                <c:pt idx="10" formatCode="0">
                  <c:v>547.1586353077976</c:v>
                </c:pt>
                <c:pt idx="11" formatCode="0">
                  <c:v>570.7741347548906</c:v>
                </c:pt>
                <c:pt idx="12" formatCode="0">
                  <c:v>604.8349493359258</c:v>
                </c:pt>
                <c:pt idx="13" formatCode="0">
                  <c:v>646.4868072635543</c:v>
                </c:pt>
                <c:pt idx="14" formatCode="0">
                  <c:v>696.228964482069</c:v>
                </c:pt>
                <c:pt idx="15" formatCode="0">
                  <c:v>742.717826812016</c:v>
                </c:pt>
                <c:pt idx="16" formatCode="0">
                  <c:v>774.1497586748315</c:v>
                </c:pt>
                <c:pt idx="17" formatCode="0">
                  <c:v>782.1995819316824</c:v>
                </c:pt>
                <c:pt idx="18" formatCode="0">
                  <c:v>768.0500155676796</c:v>
                </c:pt>
                <c:pt idx="19" formatCode="0">
                  <c:v>735.7003138449343</c:v>
                </c:pt>
                <c:pt idx="20" formatCode="0">
                  <c:v>694.6788239759476</c:v>
                </c:pt>
                <c:pt idx="21" formatCode="0">
                  <c:v>656.254381505682</c:v>
                </c:pt>
                <c:pt idx="22" formatCode="0">
                  <c:v>625.6629701165986</c:v>
                </c:pt>
                <c:pt idx="23" formatCode="0">
                  <c:v>607.1978875802823</c:v>
                </c:pt>
                <c:pt idx="24" formatCode="0">
                  <c:v>598.7122477855252</c:v>
                </c:pt>
                <c:pt idx="25" formatCode="0">
                  <c:v>595.9896782511158</c:v>
                </c:pt>
                <c:pt idx="26" formatCode="0">
                  <c:v>596.8082289579941</c:v>
                </c:pt>
                <c:pt idx="27" formatCode="0">
                  <c:v>599.8328414047066</c:v>
                </c:pt>
                <c:pt idx="28" formatCode="0">
                  <c:v>603.2811296745211</c:v>
                </c:pt>
                <c:pt idx="29" formatCode="0">
                  <c:v>607.5338641817376</c:v>
                </c:pt>
                <c:pt idx="30" formatCode="0">
                  <c:v>611.6523304599266</c:v>
                </c:pt>
                <c:pt idx="31" formatCode="0">
                  <c:v>615.6554862211207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8689464"/>
        <c:axId val="-2118686296"/>
      </c:scatterChart>
      <c:valAx>
        <c:axId val="-21186894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18686296"/>
        <c:crosses val="autoZero"/>
        <c:crossBetween val="midCat"/>
      </c:valAx>
      <c:valAx>
        <c:axId val="-211868629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1868946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'980051'!$B$2219:$B$2250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'980051'!$E$2219:$E$2250</c:f>
              <c:numCache>
                <c:formatCode>General</c:formatCode>
                <c:ptCount val="32"/>
                <c:pt idx="0">
                  <c:v>414.0</c:v>
                </c:pt>
                <c:pt idx="1">
                  <c:v>394.0</c:v>
                </c:pt>
                <c:pt idx="2">
                  <c:v>428.0</c:v>
                </c:pt>
                <c:pt idx="3">
                  <c:v>474.0</c:v>
                </c:pt>
                <c:pt idx="4">
                  <c:v>454.0</c:v>
                </c:pt>
                <c:pt idx="5">
                  <c:v>519.0</c:v>
                </c:pt>
                <c:pt idx="6">
                  <c:v>526.0</c:v>
                </c:pt>
                <c:pt idx="7">
                  <c:v>509.0</c:v>
                </c:pt>
                <c:pt idx="8">
                  <c:v>549.0</c:v>
                </c:pt>
                <c:pt idx="9">
                  <c:v>573.0</c:v>
                </c:pt>
                <c:pt idx="10">
                  <c:v>586.0</c:v>
                </c:pt>
                <c:pt idx="11">
                  <c:v>600.0</c:v>
                </c:pt>
                <c:pt idx="12">
                  <c:v>622.0</c:v>
                </c:pt>
                <c:pt idx="13">
                  <c:v>636.0</c:v>
                </c:pt>
                <c:pt idx="14">
                  <c:v>674.0</c:v>
                </c:pt>
                <c:pt idx="15">
                  <c:v>740.0</c:v>
                </c:pt>
                <c:pt idx="16">
                  <c:v>743.0</c:v>
                </c:pt>
                <c:pt idx="17">
                  <c:v>734.0</c:v>
                </c:pt>
                <c:pt idx="18">
                  <c:v>699.0</c:v>
                </c:pt>
                <c:pt idx="19">
                  <c:v>680.0</c:v>
                </c:pt>
                <c:pt idx="20">
                  <c:v>670.0</c:v>
                </c:pt>
                <c:pt idx="21">
                  <c:v>583.0</c:v>
                </c:pt>
                <c:pt idx="22">
                  <c:v>635.0</c:v>
                </c:pt>
                <c:pt idx="23">
                  <c:v>629.0</c:v>
                </c:pt>
                <c:pt idx="24">
                  <c:v>555.0</c:v>
                </c:pt>
                <c:pt idx="25">
                  <c:v>614.0</c:v>
                </c:pt>
                <c:pt idx="26">
                  <c:v>608.0</c:v>
                </c:pt>
                <c:pt idx="27">
                  <c:v>581.0</c:v>
                </c:pt>
                <c:pt idx="28">
                  <c:v>609.0</c:v>
                </c:pt>
                <c:pt idx="29">
                  <c:v>559.0</c:v>
                </c:pt>
                <c:pt idx="30">
                  <c:v>567.0</c:v>
                </c:pt>
                <c:pt idx="31">
                  <c:v>654.0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'980051'!$B$2219:$B$2250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'980051'!$F$2219:$F$2250</c:f>
              <c:numCache>
                <c:formatCode>General</c:formatCode>
                <c:ptCount val="32"/>
                <c:pt idx="3" formatCode="0">
                  <c:v>485.3968236463065</c:v>
                </c:pt>
                <c:pt idx="4" formatCode="0">
                  <c:v>490.6393355381311</c:v>
                </c:pt>
                <c:pt idx="5" formatCode="0">
                  <c:v>496.5111625522799</c:v>
                </c:pt>
                <c:pt idx="6" formatCode="0">
                  <c:v>504.421894537894</c:v>
                </c:pt>
                <c:pt idx="7" formatCode="0">
                  <c:v>515.3091143784037</c:v>
                </c:pt>
                <c:pt idx="8" formatCode="0">
                  <c:v>530.1962525995401</c:v>
                </c:pt>
                <c:pt idx="9" formatCode="0">
                  <c:v>549.9679473115716</c:v>
                </c:pt>
                <c:pt idx="10" formatCode="0">
                  <c:v>573.9989264975068</c:v>
                </c:pt>
                <c:pt idx="11" formatCode="0">
                  <c:v>603.9039282629517</c:v>
                </c:pt>
                <c:pt idx="12" formatCode="0">
                  <c:v>636.4132760094413</c:v>
                </c:pt>
                <c:pt idx="13" formatCode="0">
                  <c:v>666.8255141061991</c:v>
                </c:pt>
                <c:pt idx="14" formatCode="0">
                  <c:v>694.7507785251233</c:v>
                </c:pt>
                <c:pt idx="15" formatCode="0">
                  <c:v>714.142700061992</c:v>
                </c:pt>
                <c:pt idx="16" formatCode="0">
                  <c:v>721.8103885729183</c:v>
                </c:pt>
                <c:pt idx="17" formatCode="0">
                  <c:v>717.180627706122</c:v>
                </c:pt>
                <c:pt idx="18" formatCode="0">
                  <c:v>703.60901663285</c:v>
                </c:pt>
                <c:pt idx="19" formatCode="0">
                  <c:v>682.519813246875</c:v>
                </c:pt>
                <c:pt idx="20" formatCode="0">
                  <c:v>658.203515255657</c:v>
                </c:pt>
                <c:pt idx="21" formatCode="0">
                  <c:v>635.1840916178116</c:v>
                </c:pt>
                <c:pt idx="22" formatCode="0">
                  <c:v>615.3103275527691</c:v>
                </c:pt>
                <c:pt idx="23" formatCode="0">
                  <c:v>601.4149716367616</c:v>
                </c:pt>
                <c:pt idx="24" formatCode="0">
                  <c:v>593.4201656467768</c:v>
                </c:pt>
                <c:pt idx="25" formatCode="0">
                  <c:v>589.427880710437</c:v>
                </c:pt>
                <c:pt idx="26" formatCode="0">
                  <c:v>588.3831713544842</c:v>
                </c:pt>
                <c:pt idx="27" formatCode="0">
                  <c:v>589.7949038928798</c:v>
                </c:pt>
                <c:pt idx="28" formatCode="0">
                  <c:v>592.3314271040125</c:v>
                </c:pt>
                <c:pt idx="29" formatCode="0">
                  <c:v>596.0263938795715</c:v>
                </c:pt>
                <c:pt idx="30" formatCode="0">
                  <c:v>599.9197756452056</c:v>
                </c:pt>
                <c:pt idx="31" formatCode="0">
                  <c:v>603.8560360676546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8734952"/>
        <c:axId val="-2118739368"/>
      </c:scatterChart>
      <c:valAx>
        <c:axId val="-21187349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18739368"/>
        <c:crosses val="autoZero"/>
        <c:crossBetween val="midCat"/>
      </c:valAx>
      <c:valAx>
        <c:axId val="-211873936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1873495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'980051'!$B$2269:$B$2300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'980051'!$E$2269:$E$2300</c:f>
              <c:numCache>
                <c:formatCode>General</c:formatCode>
                <c:ptCount val="32"/>
                <c:pt idx="0">
                  <c:v>430.0</c:v>
                </c:pt>
                <c:pt idx="1">
                  <c:v>439.0</c:v>
                </c:pt>
                <c:pt idx="2">
                  <c:v>478.0</c:v>
                </c:pt>
                <c:pt idx="3">
                  <c:v>494.0</c:v>
                </c:pt>
                <c:pt idx="4">
                  <c:v>479.0</c:v>
                </c:pt>
                <c:pt idx="5">
                  <c:v>490.0</c:v>
                </c:pt>
                <c:pt idx="6">
                  <c:v>516.0</c:v>
                </c:pt>
                <c:pt idx="7">
                  <c:v>538.0</c:v>
                </c:pt>
                <c:pt idx="8">
                  <c:v>522.0</c:v>
                </c:pt>
                <c:pt idx="9">
                  <c:v>587.0</c:v>
                </c:pt>
                <c:pt idx="10">
                  <c:v>517.0</c:v>
                </c:pt>
                <c:pt idx="11">
                  <c:v>615.0</c:v>
                </c:pt>
                <c:pt idx="12">
                  <c:v>593.0</c:v>
                </c:pt>
                <c:pt idx="13">
                  <c:v>658.0</c:v>
                </c:pt>
                <c:pt idx="14">
                  <c:v>700.0</c:v>
                </c:pt>
                <c:pt idx="15">
                  <c:v>670.0</c:v>
                </c:pt>
                <c:pt idx="16">
                  <c:v>822.0</c:v>
                </c:pt>
                <c:pt idx="17">
                  <c:v>786.0</c:v>
                </c:pt>
                <c:pt idx="18">
                  <c:v>812.0</c:v>
                </c:pt>
                <c:pt idx="19">
                  <c:v>748.0</c:v>
                </c:pt>
                <c:pt idx="20">
                  <c:v>743.0</c:v>
                </c:pt>
                <c:pt idx="21">
                  <c:v>689.0</c:v>
                </c:pt>
                <c:pt idx="22">
                  <c:v>627.0</c:v>
                </c:pt>
                <c:pt idx="23">
                  <c:v>636.0</c:v>
                </c:pt>
                <c:pt idx="24">
                  <c:v>608.0</c:v>
                </c:pt>
                <c:pt idx="25">
                  <c:v>626.0</c:v>
                </c:pt>
                <c:pt idx="26">
                  <c:v>655.0</c:v>
                </c:pt>
                <c:pt idx="27">
                  <c:v>572.0</c:v>
                </c:pt>
                <c:pt idx="28">
                  <c:v>599.0</c:v>
                </c:pt>
                <c:pt idx="29">
                  <c:v>590.0</c:v>
                </c:pt>
                <c:pt idx="30">
                  <c:v>570.0</c:v>
                </c:pt>
                <c:pt idx="31">
                  <c:v>654.0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'980051'!$B$2269:$B$2300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'980051'!$F$2269:$F$2300</c:f>
              <c:numCache>
                <c:formatCode>General</c:formatCode>
                <c:ptCount val="32"/>
                <c:pt idx="3" formatCode="0">
                  <c:v>497.5423428455111</c:v>
                </c:pt>
                <c:pt idx="4" formatCode="0">
                  <c:v>501.745868195585</c:v>
                </c:pt>
                <c:pt idx="5" formatCode="0">
                  <c:v>505.8706132446495</c:v>
                </c:pt>
                <c:pt idx="6" formatCode="0">
                  <c:v>510.6520384256092</c:v>
                </c:pt>
                <c:pt idx="7" formatCode="0">
                  <c:v>516.487493564535</c:v>
                </c:pt>
                <c:pt idx="8" formatCode="0">
                  <c:v>524.2536891236683</c:v>
                </c:pt>
                <c:pt idx="9" formatCode="0">
                  <c:v>535.4442678503772</c:v>
                </c:pt>
                <c:pt idx="10" formatCode="0">
                  <c:v>551.3515074802684</c:v>
                </c:pt>
                <c:pt idx="11" formatCode="0">
                  <c:v>575.5424349931576</c:v>
                </c:pt>
                <c:pt idx="12" formatCode="0">
                  <c:v>608.4606584801235</c:v>
                </c:pt>
                <c:pt idx="13" formatCode="0">
                  <c:v>647.2382045350202</c:v>
                </c:pt>
                <c:pt idx="14" formatCode="0">
                  <c:v>693.1129215150168</c:v>
                </c:pt>
                <c:pt idx="15" formatCode="0">
                  <c:v>737.4593137498906</c:v>
                </c:pt>
                <c:pt idx="16" formatCode="0">
                  <c:v>771.4260289641295</c:v>
                </c:pt>
                <c:pt idx="17" formatCode="0">
                  <c:v>787.7319833343221</c:v>
                </c:pt>
                <c:pt idx="18" formatCode="0">
                  <c:v>784.6768429060296</c:v>
                </c:pt>
                <c:pt idx="19" formatCode="0">
                  <c:v>764.0564322225831</c:v>
                </c:pt>
                <c:pt idx="20" formatCode="0">
                  <c:v>730.6920035378944</c:v>
                </c:pt>
                <c:pt idx="21" formatCode="0">
                  <c:v>693.339978029621</c:v>
                </c:pt>
                <c:pt idx="22" formatCode="0">
                  <c:v>657.6148009180213</c:v>
                </c:pt>
                <c:pt idx="23" formatCode="0">
                  <c:v>630.7683353042296</c:v>
                </c:pt>
                <c:pt idx="24" formatCode="0">
                  <c:v>614.237832779179</c:v>
                </c:pt>
                <c:pt idx="25" formatCode="0">
                  <c:v>604.931031141241</c:v>
                </c:pt>
                <c:pt idx="26" formatCode="0">
                  <c:v>600.718089287579</c:v>
                </c:pt>
                <c:pt idx="27" formatCode="0">
                  <c:v>600.6087872939854</c:v>
                </c:pt>
                <c:pt idx="28" formatCode="0">
                  <c:v>602.6025108692704</c:v>
                </c:pt>
                <c:pt idx="29" formatCode="0">
                  <c:v>606.0550726421556</c:v>
                </c:pt>
                <c:pt idx="30" formatCode="0">
                  <c:v>609.8406849907819</c:v>
                </c:pt>
                <c:pt idx="31" formatCode="0">
                  <c:v>613.693469373388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8783192"/>
        <c:axId val="-2118780024"/>
      </c:scatterChart>
      <c:valAx>
        <c:axId val="-21187831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18780024"/>
        <c:crosses val="autoZero"/>
        <c:crossBetween val="midCat"/>
      </c:valAx>
      <c:valAx>
        <c:axId val="-211878002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1878319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'980051'!$B$2319:$B$2350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'980051'!$E$2319:$E$2350</c:f>
              <c:numCache>
                <c:formatCode>General</c:formatCode>
                <c:ptCount val="32"/>
                <c:pt idx="0">
                  <c:v>462.0</c:v>
                </c:pt>
                <c:pt idx="1">
                  <c:v>460.0</c:v>
                </c:pt>
                <c:pt idx="2">
                  <c:v>413.0</c:v>
                </c:pt>
                <c:pt idx="3">
                  <c:v>477.0</c:v>
                </c:pt>
                <c:pt idx="4">
                  <c:v>495.0</c:v>
                </c:pt>
                <c:pt idx="5">
                  <c:v>536.0</c:v>
                </c:pt>
                <c:pt idx="6">
                  <c:v>494.0</c:v>
                </c:pt>
                <c:pt idx="7">
                  <c:v>520.0</c:v>
                </c:pt>
                <c:pt idx="8">
                  <c:v>545.0</c:v>
                </c:pt>
                <c:pt idx="9">
                  <c:v>586.0</c:v>
                </c:pt>
                <c:pt idx="10">
                  <c:v>537.0</c:v>
                </c:pt>
                <c:pt idx="11">
                  <c:v>573.0</c:v>
                </c:pt>
                <c:pt idx="12">
                  <c:v>642.0</c:v>
                </c:pt>
                <c:pt idx="13">
                  <c:v>596.0</c:v>
                </c:pt>
                <c:pt idx="14">
                  <c:v>721.0</c:v>
                </c:pt>
                <c:pt idx="15">
                  <c:v>701.0</c:v>
                </c:pt>
                <c:pt idx="16">
                  <c:v>811.0</c:v>
                </c:pt>
                <c:pt idx="17">
                  <c:v>748.0</c:v>
                </c:pt>
                <c:pt idx="18">
                  <c:v>798.0</c:v>
                </c:pt>
                <c:pt idx="19">
                  <c:v>820.0</c:v>
                </c:pt>
                <c:pt idx="20">
                  <c:v>739.0</c:v>
                </c:pt>
                <c:pt idx="21">
                  <c:v>676.0</c:v>
                </c:pt>
                <c:pt idx="22">
                  <c:v>632.0</c:v>
                </c:pt>
                <c:pt idx="23">
                  <c:v>605.0</c:v>
                </c:pt>
                <c:pt idx="24">
                  <c:v>557.0</c:v>
                </c:pt>
                <c:pt idx="25">
                  <c:v>614.0</c:v>
                </c:pt>
                <c:pt idx="26">
                  <c:v>610.0</c:v>
                </c:pt>
                <c:pt idx="27">
                  <c:v>627.0</c:v>
                </c:pt>
                <c:pt idx="28">
                  <c:v>573.0</c:v>
                </c:pt>
                <c:pt idx="29">
                  <c:v>606.0</c:v>
                </c:pt>
                <c:pt idx="30">
                  <c:v>611.0</c:v>
                </c:pt>
                <c:pt idx="31">
                  <c:v>592.0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'980051'!$B$2319:$B$2350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'980051'!$F$2319:$F$2350</c:f>
              <c:numCache>
                <c:formatCode>General</c:formatCode>
                <c:ptCount val="32"/>
                <c:pt idx="3" formatCode="0">
                  <c:v>505.7108690002485</c:v>
                </c:pt>
                <c:pt idx="4" formatCode="0">
                  <c:v>509.3105255908146</c:v>
                </c:pt>
                <c:pt idx="5" formatCode="0">
                  <c:v>512.7691693660681</c:v>
                </c:pt>
                <c:pt idx="6" formatCode="0">
                  <c:v>516.623114035145</c:v>
                </c:pt>
                <c:pt idx="7" formatCode="0">
                  <c:v>521.0680708903264</c:v>
                </c:pt>
                <c:pt idx="8" formatCode="0">
                  <c:v>526.7342139156699</c:v>
                </c:pt>
                <c:pt idx="9" formatCode="0">
                  <c:v>534.9631133906821</c:v>
                </c:pt>
                <c:pt idx="10" formatCode="0">
                  <c:v>547.3619465616371</c:v>
                </c:pt>
                <c:pt idx="11" formatCode="0">
                  <c:v>567.8996835296728</c:v>
                </c:pt>
                <c:pt idx="12" formatCode="0">
                  <c:v>598.5185843775734</c:v>
                </c:pt>
                <c:pt idx="13" formatCode="0">
                  <c:v>637.6346054696725</c:v>
                </c:pt>
                <c:pt idx="14" formatCode="0">
                  <c:v>687.2128718384139</c:v>
                </c:pt>
                <c:pt idx="15" formatCode="0">
                  <c:v>737.8638943464765</c:v>
                </c:pt>
                <c:pt idx="16" formatCode="0">
                  <c:v>778.1189388219728</c:v>
                </c:pt>
                <c:pt idx="17" formatCode="0">
                  <c:v>797.6341076836292</c:v>
                </c:pt>
                <c:pt idx="18" formatCode="0">
                  <c:v>793.383367951609</c:v>
                </c:pt>
                <c:pt idx="19" formatCode="0">
                  <c:v>767.6123122977418</c:v>
                </c:pt>
                <c:pt idx="20" formatCode="0">
                  <c:v>727.2489565075566</c:v>
                </c:pt>
                <c:pt idx="21" formatCode="0">
                  <c:v>683.9935156616653</c:v>
                </c:pt>
                <c:pt idx="22" formatCode="0">
                  <c:v>645.0437148270182</c:v>
                </c:pt>
                <c:pt idx="23" formatCode="0">
                  <c:v>618.0143861229</c:v>
                </c:pt>
                <c:pt idx="24" formatCode="0">
                  <c:v>602.9449672593242</c:v>
                </c:pt>
                <c:pt idx="25" formatCode="0">
                  <c:v>595.5340044863201</c:v>
                </c:pt>
                <c:pt idx="26" formatCode="0">
                  <c:v>593.0642372376422</c:v>
                </c:pt>
                <c:pt idx="27" formatCode="0">
                  <c:v>594.0447260045893</c:v>
                </c:pt>
                <c:pt idx="28" formatCode="0">
                  <c:v>596.3915592175307</c:v>
                </c:pt>
                <c:pt idx="29" formatCode="0">
                  <c:v>599.7711627043554</c:v>
                </c:pt>
                <c:pt idx="30" formatCode="0">
                  <c:v>603.2235148927016</c:v>
                </c:pt>
                <c:pt idx="31" formatCode="0">
                  <c:v>606.6367586218462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8846616"/>
        <c:axId val="-2118851640"/>
      </c:scatterChart>
      <c:valAx>
        <c:axId val="-21188466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18851640"/>
        <c:crosses val="autoZero"/>
        <c:crossBetween val="midCat"/>
      </c:valAx>
      <c:valAx>
        <c:axId val="-21188516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1884661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'980051'!$B$2369:$B$2400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'980051'!$E$2369:$E$2400</c:f>
              <c:numCache>
                <c:formatCode>General</c:formatCode>
                <c:ptCount val="32"/>
                <c:pt idx="0">
                  <c:v>417.0</c:v>
                </c:pt>
                <c:pt idx="1">
                  <c:v>434.0</c:v>
                </c:pt>
                <c:pt idx="2">
                  <c:v>430.0</c:v>
                </c:pt>
                <c:pt idx="3">
                  <c:v>478.0</c:v>
                </c:pt>
                <c:pt idx="4">
                  <c:v>487.0</c:v>
                </c:pt>
                <c:pt idx="5">
                  <c:v>521.0</c:v>
                </c:pt>
                <c:pt idx="6">
                  <c:v>527.0</c:v>
                </c:pt>
                <c:pt idx="7">
                  <c:v>543.0</c:v>
                </c:pt>
                <c:pt idx="8">
                  <c:v>554.0</c:v>
                </c:pt>
                <c:pt idx="9">
                  <c:v>605.0</c:v>
                </c:pt>
                <c:pt idx="10">
                  <c:v>625.0</c:v>
                </c:pt>
                <c:pt idx="11">
                  <c:v>592.0</c:v>
                </c:pt>
                <c:pt idx="12">
                  <c:v>614.0</c:v>
                </c:pt>
                <c:pt idx="13">
                  <c:v>731.0</c:v>
                </c:pt>
                <c:pt idx="14">
                  <c:v>797.0</c:v>
                </c:pt>
                <c:pt idx="15">
                  <c:v>776.0</c:v>
                </c:pt>
                <c:pt idx="16">
                  <c:v>831.0</c:v>
                </c:pt>
                <c:pt idx="17">
                  <c:v>772.0</c:v>
                </c:pt>
                <c:pt idx="18">
                  <c:v>688.0</c:v>
                </c:pt>
                <c:pt idx="19">
                  <c:v>710.0</c:v>
                </c:pt>
                <c:pt idx="20">
                  <c:v>635.0</c:v>
                </c:pt>
                <c:pt idx="21">
                  <c:v>623.0</c:v>
                </c:pt>
                <c:pt idx="22">
                  <c:v>632.0</c:v>
                </c:pt>
                <c:pt idx="23">
                  <c:v>578.0</c:v>
                </c:pt>
                <c:pt idx="24">
                  <c:v>622.0</c:v>
                </c:pt>
                <c:pt idx="25">
                  <c:v>574.0</c:v>
                </c:pt>
                <c:pt idx="26">
                  <c:v>564.0</c:v>
                </c:pt>
                <c:pt idx="27">
                  <c:v>566.0</c:v>
                </c:pt>
                <c:pt idx="28">
                  <c:v>540.0</c:v>
                </c:pt>
                <c:pt idx="29">
                  <c:v>538.0</c:v>
                </c:pt>
                <c:pt idx="30">
                  <c:v>566.0</c:v>
                </c:pt>
                <c:pt idx="31">
                  <c:v>676.0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'980051'!$B$2369:$B$2400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'980051'!$F$2369:$F$2400</c:f>
              <c:numCache>
                <c:formatCode>General</c:formatCode>
                <c:ptCount val="32"/>
                <c:pt idx="3" formatCode="0">
                  <c:v>503.7360134653395</c:v>
                </c:pt>
                <c:pt idx="4" formatCode="0">
                  <c:v>507.2767887445641</c:v>
                </c:pt>
                <c:pt idx="5" formatCode="0">
                  <c:v>511.3680033431374</c:v>
                </c:pt>
                <c:pt idx="6" formatCode="0">
                  <c:v>517.3242557483983</c:v>
                </c:pt>
                <c:pt idx="7" formatCode="0">
                  <c:v>526.5681514506688</c:v>
                </c:pt>
                <c:pt idx="8" formatCode="0">
                  <c:v>541.0392083597251</c:v>
                </c:pt>
                <c:pt idx="9" formatCode="0">
                  <c:v>562.831707960343</c:v>
                </c:pt>
                <c:pt idx="10" formatCode="0">
                  <c:v>592.1814505005796</c:v>
                </c:pt>
                <c:pt idx="11" formatCode="0">
                  <c:v>631.6949547454562</c:v>
                </c:pt>
                <c:pt idx="12" formatCode="0">
                  <c:v>676.9469239596384</c:v>
                </c:pt>
                <c:pt idx="13" formatCode="0">
                  <c:v>720.0716315864048</c:v>
                </c:pt>
                <c:pt idx="14" formatCode="0">
                  <c:v>758.5650565931846</c:v>
                </c:pt>
                <c:pt idx="15" formatCode="0">
                  <c:v>781.7771993460394</c:v>
                </c:pt>
                <c:pt idx="16" formatCode="0">
                  <c:v>784.328917555793</c:v>
                </c:pt>
                <c:pt idx="17" formatCode="0">
                  <c:v>766.579440750462</c:v>
                </c:pt>
                <c:pt idx="18" formatCode="0">
                  <c:v>736.641447282339</c:v>
                </c:pt>
                <c:pt idx="19" formatCode="0">
                  <c:v>697.5641753485012</c:v>
                </c:pt>
                <c:pt idx="20" formatCode="0">
                  <c:v>658.0064459618267</c:v>
                </c:pt>
                <c:pt idx="21" formatCode="0">
                  <c:v>624.9041415751306</c:v>
                </c:pt>
                <c:pt idx="22" formatCode="0">
                  <c:v>599.8387987089031</c:v>
                </c:pt>
                <c:pt idx="23" formatCode="0">
                  <c:v>584.6942044239764</c:v>
                </c:pt>
                <c:pt idx="24" formatCode="0">
                  <c:v>577.2943498276073</c:v>
                </c:pt>
                <c:pt idx="25" formatCode="0">
                  <c:v>574.3404058482893</c:v>
                </c:pt>
                <c:pt idx="26" formatCode="0">
                  <c:v>574.1513287919034</c:v>
                </c:pt>
                <c:pt idx="27" formatCode="0">
                  <c:v>575.8141256570854</c:v>
                </c:pt>
                <c:pt idx="28" formatCode="0">
                  <c:v>578.0359495510241</c:v>
                </c:pt>
                <c:pt idx="29" formatCode="0">
                  <c:v>580.9316315664663</c:v>
                </c:pt>
                <c:pt idx="30" formatCode="0">
                  <c:v>583.8055128926484</c:v>
                </c:pt>
                <c:pt idx="31" formatCode="0">
                  <c:v>586.6259658462767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8876600"/>
        <c:axId val="-2118873432"/>
      </c:scatterChart>
      <c:valAx>
        <c:axId val="-2118876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18873432"/>
        <c:crosses val="autoZero"/>
        <c:crossBetween val="midCat"/>
      </c:valAx>
      <c:valAx>
        <c:axId val="-21188734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1887660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'980051'!$B$2419:$B$2450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'980051'!$E$2419:$E$2450</c:f>
              <c:numCache>
                <c:formatCode>General</c:formatCode>
                <c:ptCount val="32"/>
                <c:pt idx="0">
                  <c:v>426.0</c:v>
                </c:pt>
                <c:pt idx="1">
                  <c:v>462.0</c:v>
                </c:pt>
                <c:pt idx="2">
                  <c:v>445.0</c:v>
                </c:pt>
                <c:pt idx="3">
                  <c:v>488.0</c:v>
                </c:pt>
                <c:pt idx="4">
                  <c:v>474.0</c:v>
                </c:pt>
                <c:pt idx="5">
                  <c:v>512.0</c:v>
                </c:pt>
                <c:pt idx="6">
                  <c:v>510.0</c:v>
                </c:pt>
                <c:pt idx="7">
                  <c:v>530.0</c:v>
                </c:pt>
                <c:pt idx="8">
                  <c:v>538.0</c:v>
                </c:pt>
                <c:pt idx="9">
                  <c:v>605.0</c:v>
                </c:pt>
                <c:pt idx="10">
                  <c:v>613.0</c:v>
                </c:pt>
                <c:pt idx="11">
                  <c:v>676.0</c:v>
                </c:pt>
                <c:pt idx="12">
                  <c:v>686.0</c:v>
                </c:pt>
                <c:pt idx="13">
                  <c:v>713.0</c:v>
                </c:pt>
                <c:pt idx="14">
                  <c:v>803.0</c:v>
                </c:pt>
                <c:pt idx="15">
                  <c:v>743.0</c:v>
                </c:pt>
                <c:pt idx="16">
                  <c:v>790.0</c:v>
                </c:pt>
                <c:pt idx="17">
                  <c:v>733.0</c:v>
                </c:pt>
                <c:pt idx="18">
                  <c:v>660.0</c:v>
                </c:pt>
                <c:pt idx="19">
                  <c:v>684.0</c:v>
                </c:pt>
                <c:pt idx="20">
                  <c:v>618.0</c:v>
                </c:pt>
                <c:pt idx="21">
                  <c:v>604.0</c:v>
                </c:pt>
                <c:pt idx="22">
                  <c:v>593.0</c:v>
                </c:pt>
                <c:pt idx="23">
                  <c:v>579.0</c:v>
                </c:pt>
                <c:pt idx="24">
                  <c:v>609.0</c:v>
                </c:pt>
                <c:pt idx="25">
                  <c:v>592.0</c:v>
                </c:pt>
                <c:pt idx="26">
                  <c:v>623.0</c:v>
                </c:pt>
                <c:pt idx="27">
                  <c:v>541.0</c:v>
                </c:pt>
                <c:pt idx="28">
                  <c:v>631.0</c:v>
                </c:pt>
                <c:pt idx="29">
                  <c:v>631.0</c:v>
                </c:pt>
                <c:pt idx="30">
                  <c:v>568.0</c:v>
                </c:pt>
                <c:pt idx="31">
                  <c:v>631.0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'980051'!$B$2419:$B$2450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'980051'!$F$2419:$F$2450</c:f>
              <c:numCache>
                <c:formatCode>General</c:formatCode>
                <c:ptCount val="32"/>
                <c:pt idx="3" formatCode="0">
                  <c:v>485.9550916120451</c:v>
                </c:pt>
                <c:pt idx="4" formatCode="0">
                  <c:v>492.0508121659533</c:v>
                </c:pt>
                <c:pt idx="5" formatCode="0">
                  <c:v>499.3593845475258</c:v>
                </c:pt>
                <c:pt idx="6" formatCode="0">
                  <c:v>510.0590336356897</c:v>
                </c:pt>
                <c:pt idx="7" formatCode="0">
                  <c:v>526.0036365765673</c:v>
                </c:pt>
                <c:pt idx="8" formatCode="0">
                  <c:v>549.041311767116</c:v>
                </c:pt>
                <c:pt idx="9" formatCode="0">
                  <c:v>580.313232340482</c:v>
                </c:pt>
                <c:pt idx="10" formatCode="0">
                  <c:v>617.8462036355946</c:v>
                </c:pt>
                <c:pt idx="11" formatCode="0">
                  <c:v>662.293304650403</c:v>
                </c:pt>
                <c:pt idx="12" formatCode="0">
                  <c:v>706.1377266988794</c:v>
                </c:pt>
                <c:pt idx="13" formatCode="0">
                  <c:v>740.9332956134361</c:v>
                </c:pt>
                <c:pt idx="14" formatCode="0">
                  <c:v>764.0773207319709</c:v>
                </c:pt>
                <c:pt idx="15" formatCode="0">
                  <c:v>768.5930099700267</c:v>
                </c:pt>
                <c:pt idx="16" formatCode="0">
                  <c:v>754.264773380049</c:v>
                </c:pt>
                <c:pt idx="17" formatCode="0">
                  <c:v>725.9760521141546</c:v>
                </c:pt>
                <c:pt idx="18" formatCode="0">
                  <c:v>693.6522829012665</c:v>
                </c:pt>
                <c:pt idx="19" formatCode="0">
                  <c:v>659.2599136895706</c:v>
                </c:pt>
                <c:pt idx="20" formatCode="0">
                  <c:v>629.6419553700702</c:v>
                </c:pt>
                <c:pt idx="21" formatCode="0">
                  <c:v>608.3567750761458</c:v>
                </c:pt>
                <c:pt idx="22" formatCode="0">
                  <c:v>594.893481982007</c:v>
                </c:pt>
                <c:pt idx="23" formatCode="0">
                  <c:v>588.8385935182453</c:v>
                </c:pt>
                <c:pt idx="24" formatCode="0">
                  <c:v>587.6172359336474</c:v>
                </c:pt>
                <c:pt idx="25" formatCode="0">
                  <c:v>588.9917874188228</c:v>
                </c:pt>
                <c:pt idx="26" formatCode="0">
                  <c:v>592.1318174181006</c:v>
                </c:pt>
                <c:pt idx="27" formatCode="0">
                  <c:v>596.372938233773</c:v>
                </c:pt>
                <c:pt idx="28" formatCode="0">
                  <c:v>600.4408611746402</c:v>
                </c:pt>
                <c:pt idx="29" formatCode="0">
                  <c:v>605.214819916683</c:v>
                </c:pt>
                <c:pt idx="30" formatCode="0">
                  <c:v>609.7683599149672</c:v>
                </c:pt>
                <c:pt idx="31" formatCode="0">
                  <c:v>614.1780883884472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8941976"/>
        <c:axId val="-2118945272"/>
      </c:scatterChart>
      <c:valAx>
        <c:axId val="-21189419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18945272"/>
        <c:crosses val="autoZero"/>
        <c:crossBetween val="midCat"/>
      </c:valAx>
      <c:valAx>
        <c:axId val="-21189452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1894197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'980051'!$B$219:$B$250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'980051'!$E$219:$E$250</c:f>
              <c:numCache>
                <c:formatCode>General</c:formatCode>
                <c:ptCount val="32"/>
                <c:pt idx="0">
                  <c:v>397.0</c:v>
                </c:pt>
                <c:pt idx="1">
                  <c:v>452.0</c:v>
                </c:pt>
                <c:pt idx="2">
                  <c:v>462.0</c:v>
                </c:pt>
                <c:pt idx="3">
                  <c:v>470.0</c:v>
                </c:pt>
                <c:pt idx="4">
                  <c:v>502.0</c:v>
                </c:pt>
                <c:pt idx="5">
                  <c:v>541.0</c:v>
                </c:pt>
                <c:pt idx="6">
                  <c:v>523.0</c:v>
                </c:pt>
                <c:pt idx="7">
                  <c:v>582.0</c:v>
                </c:pt>
                <c:pt idx="8">
                  <c:v>537.0</c:v>
                </c:pt>
                <c:pt idx="9">
                  <c:v>539.0</c:v>
                </c:pt>
                <c:pt idx="10">
                  <c:v>596.0</c:v>
                </c:pt>
                <c:pt idx="11">
                  <c:v>567.0</c:v>
                </c:pt>
                <c:pt idx="12">
                  <c:v>644.0</c:v>
                </c:pt>
                <c:pt idx="13">
                  <c:v>701.0</c:v>
                </c:pt>
                <c:pt idx="14">
                  <c:v>679.0</c:v>
                </c:pt>
                <c:pt idx="15">
                  <c:v>717.0</c:v>
                </c:pt>
                <c:pt idx="16">
                  <c:v>803.0</c:v>
                </c:pt>
                <c:pt idx="17">
                  <c:v>800.0</c:v>
                </c:pt>
                <c:pt idx="18">
                  <c:v>816.0</c:v>
                </c:pt>
                <c:pt idx="19">
                  <c:v>763.0</c:v>
                </c:pt>
                <c:pt idx="20">
                  <c:v>784.0</c:v>
                </c:pt>
                <c:pt idx="21">
                  <c:v>699.0</c:v>
                </c:pt>
                <c:pt idx="22">
                  <c:v>639.0</c:v>
                </c:pt>
                <c:pt idx="23">
                  <c:v>657.0</c:v>
                </c:pt>
                <c:pt idx="24">
                  <c:v>617.0</c:v>
                </c:pt>
                <c:pt idx="25">
                  <c:v>670.0</c:v>
                </c:pt>
                <c:pt idx="26">
                  <c:v>651.0</c:v>
                </c:pt>
                <c:pt idx="27">
                  <c:v>597.0</c:v>
                </c:pt>
                <c:pt idx="28">
                  <c:v>623.0</c:v>
                </c:pt>
                <c:pt idx="29">
                  <c:v>584.0</c:v>
                </c:pt>
                <c:pt idx="30">
                  <c:v>564.0</c:v>
                </c:pt>
                <c:pt idx="31">
                  <c:v>628.0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'980051'!$B$219:$B$250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'980051'!$F$219:$F$250</c:f>
              <c:numCache>
                <c:formatCode>0</c:formatCode>
                <c:ptCount val="32"/>
                <c:pt idx="3">
                  <c:v>509.6845192924188</c:v>
                </c:pt>
                <c:pt idx="4">
                  <c:v>513.6057144848269</c:v>
                </c:pt>
                <c:pt idx="5">
                  <c:v>517.6790608337266</c:v>
                </c:pt>
                <c:pt idx="6">
                  <c:v>522.8019247129134</c:v>
                </c:pt>
                <c:pt idx="7">
                  <c:v>529.624947974243</c:v>
                </c:pt>
                <c:pt idx="8">
                  <c:v>539.1861050813059</c:v>
                </c:pt>
                <c:pt idx="9">
                  <c:v>552.8895488877117</c:v>
                </c:pt>
                <c:pt idx="10">
                  <c:v>571.4603684795843</c:v>
                </c:pt>
                <c:pt idx="11">
                  <c:v>597.8391680624386</c:v>
                </c:pt>
                <c:pt idx="12">
                  <c:v>631.243014669864</c:v>
                </c:pt>
                <c:pt idx="13">
                  <c:v>668.2178939190273</c:v>
                </c:pt>
                <c:pt idx="14">
                  <c:v>709.857127102658</c:v>
                </c:pt>
                <c:pt idx="15">
                  <c:v>748.8342415640507</c:v>
                </c:pt>
                <c:pt idx="16">
                  <c:v>778.5529084802301</c:v>
                </c:pt>
                <c:pt idx="17">
                  <c:v>793.7742803129406</c:v>
                </c:pt>
                <c:pt idx="18">
                  <c:v>793.1125488327511</c:v>
                </c:pt>
                <c:pt idx="19">
                  <c:v>777.7179059362856</c:v>
                </c:pt>
                <c:pt idx="20">
                  <c:v>750.3219876549097</c:v>
                </c:pt>
                <c:pt idx="21">
                  <c:v>717.163671253748</c:v>
                </c:pt>
                <c:pt idx="22">
                  <c:v>682.4429355950056</c:v>
                </c:pt>
                <c:pt idx="23">
                  <c:v>653.2339031914661</c:v>
                </c:pt>
                <c:pt idx="24">
                  <c:v>632.5586366163203</c:v>
                </c:pt>
                <c:pt idx="25">
                  <c:v>618.5131418195543</c:v>
                </c:pt>
                <c:pt idx="26">
                  <c:v>609.4744434372535</c:v>
                </c:pt>
                <c:pt idx="27">
                  <c:v>605.3255037736031</c:v>
                </c:pt>
                <c:pt idx="28">
                  <c:v>604.7800245873455</c:v>
                </c:pt>
                <c:pt idx="29">
                  <c:v>606.2894598879398</c:v>
                </c:pt>
                <c:pt idx="30">
                  <c:v>608.8737499999197</c:v>
                </c:pt>
                <c:pt idx="31">
                  <c:v>611.911396492161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66494632"/>
        <c:axId val="-2066491464"/>
      </c:scatterChart>
      <c:valAx>
        <c:axId val="-20664946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66491464"/>
        <c:crosses val="autoZero"/>
        <c:crossBetween val="midCat"/>
      </c:valAx>
      <c:valAx>
        <c:axId val="-206649146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6649463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'980051'!$B$2469:$B$2500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'980051'!$E$2469:$E$2500</c:f>
              <c:numCache>
                <c:formatCode>General</c:formatCode>
                <c:ptCount val="32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1.0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2.0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2.0</c:v>
                </c:pt>
                <c:pt idx="22">
                  <c:v>0.0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1.0</c:v>
                </c:pt>
                <c:pt idx="27">
                  <c:v>0.0</c:v>
                </c:pt>
                <c:pt idx="28">
                  <c:v>2.0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'980051'!$B$2469:$B$2500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'980051'!$F$2469:$F$2500</c:f>
              <c:numCache>
                <c:formatCode>General</c:formatCode>
                <c:ptCount val="32"/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9026248"/>
        <c:axId val="-2119023144"/>
      </c:scatterChart>
      <c:valAx>
        <c:axId val="-21190262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19023144"/>
        <c:crosses val="autoZero"/>
        <c:crossBetween val="midCat"/>
      </c:valAx>
      <c:valAx>
        <c:axId val="-21190231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1902624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'980051'!$B$2519:$B$2550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'980051'!$E$2519:$E$2550</c:f>
              <c:numCache>
                <c:formatCode>General</c:formatCode>
                <c:ptCount val="32"/>
                <c:pt idx="0">
                  <c:v>379.0</c:v>
                </c:pt>
                <c:pt idx="1">
                  <c:v>438.0</c:v>
                </c:pt>
                <c:pt idx="2">
                  <c:v>476.0</c:v>
                </c:pt>
                <c:pt idx="3">
                  <c:v>457.0</c:v>
                </c:pt>
                <c:pt idx="4">
                  <c:v>499.0</c:v>
                </c:pt>
                <c:pt idx="5">
                  <c:v>533.0</c:v>
                </c:pt>
                <c:pt idx="6">
                  <c:v>500.0</c:v>
                </c:pt>
                <c:pt idx="7">
                  <c:v>540.0</c:v>
                </c:pt>
                <c:pt idx="8">
                  <c:v>562.0</c:v>
                </c:pt>
                <c:pt idx="9">
                  <c:v>558.0</c:v>
                </c:pt>
                <c:pt idx="10">
                  <c:v>581.0</c:v>
                </c:pt>
                <c:pt idx="11">
                  <c:v>601.0</c:v>
                </c:pt>
                <c:pt idx="12">
                  <c:v>634.0</c:v>
                </c:pt>
                <c:pt idx="13">
                  <c:v>698.0</c:v>
                </c:pt>
                <c:pt idx="14">
                  <c:v>701.0</c:v>
                </c:pt>
                <c:pt idx="15">
                  <c:v>729.0</c:v>
                </c:pt>
                <c:pt idx="16">
                  <c:v>742.0</c:v>
                </c:pt>
                <c:pt idx="17">
                  <c:v>733.0</c:v>
                </c:pt>
                <c:pt idx="18">
                  <c:v>758.0</c:v>
                </c:pt>
                <c:pt idx="19">
                  <c:v>781.0</c:v>
                </c:pt>
                <c:pt idx="20">
                  <c:v>714.0</c:v>
                </c:pt>
                <c:pt idx="21">
                  <c:v>597.0</c:v>
                </c:pt>
                <c:pt idx="22">
                  <c:v>638.0</c:v>
                </c:pt>
                <c:pt idx="23">
                  <c:v>638.0</c:v>
                </c:pt>
                <c:pt idx="24">
                  <c:v>616.0</c:v>
                </c:pt>
                <c:pt idx="25">
                  <c:v>589.0</c:v>
                </c:pt>
                <c:pt idx="26">
                  <c:v>623.0</c:v>
                </c:pt>
                <c:pt idx="27">
                  <c:v>551.0</c:v>
                </c:pt>
                <c:pt idx="28">
                  <c:v>636.0</c:v>
                </c:pt>
                <c:pt idx="29">
                  <c:v>602.0</c:v>
                </c:pt>
                <c:pt idx="30">
                  <c:v>602.0</c:v>
                </c:pt>
                <c:pt idx="31">
                  <c:v>608.0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'980051'!$B$2519:$B$2550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'980051'!$F$2519:$F$2550</c:f>
              <c:numCache>
                <c:formatCode>General</c:formatCode>
                <c:ptCount val="32"/>
                <c:pt idx="3" formatCode="0">
                  <c:v>493.2672436164208</c:v>
                </c:pt>
                <c:pt idx="4" formatCode="0">
                  <c:v>498.338074804458</c:v>
                </c:pt>
                <c:pt idx="5" formatCode="0">
                  <c:v>504.0036594015576</c:v>
                </c:pt>
                <c:pt idx="6" formatCode="0">
                  <c:v>511.6267143902442</c:v>
                </c:pt>
                <c:pt idx="7" formatCode="0">
                  <c:v>522.1386174220293</c:v>
                </c:pt>
                <c:pt idx="8" formatCode="0">
                  <c:v>536.6116101756334</c:v>
                </c:pt>
                <c:pt idx="9" formatCode="0">
                  <c:v>556.0714693197301</c:v>
                </c:pt>
                <c:pt idx="10" formatCode="0">
                  <c:v>580.1412038062583</c:v>
                </c:pt>
                <c:pt idx="11" formatCode="0">
                  <c:v>610.812916585075</c:v>
                </c:pt>
                <c:pt idx="12" formatCode="0">
                  <c:v>645.2322332564405</c:v>
                </c:pt>
                <c:pt idx="13" formatCode="0">
                  <c:v>678.7920002620431</c:v>
                </c:pt>
                <c:pt idx="14" formatCode="0">
                  <c:v>711.5141157500477</c:v>
                </c:pt>
                <c:pt idx="15" formatCode="0">
                  <c:v>736.8253280160981</c:v>
                </c:pt>
                <c:pt idx="16" formatCode="0">
                  <c:v>750.601243135047</c:v>
                </c:pt>
                <c:pt idx="17" formatCode="0">
                  <c:v>751.0706327985928</c:v>
                </c:pt>
                <c:pt idx="18" formatCode="0">
                  <c:v>740.443746771205</c:v>
                </c:pt>
                <c:pt idx="19" formatCode="0">
                  <c:v>720.0549339474331</c:v>
                </c:pt>
                <c:pt idx="20" formatCode="0">
                  <c:v>693.8261434828589</c:v>
                </c:pt>
                <c:pt idx="21" formatCode="0">
                  <c:v>666.820805046316</c:v>
                </c:pt>
                <c:pt idx="22" formatCode="0">
                  <c:v>641.5274694623866</c:v>
                </c:pt>
                <c:pt idx="23" formatCode="0">
                  <c:v>622.1227104751902</c:v>
                </c:pt>
                <c:pt idx="24" formatCode="0">
                  <c:v>609.53502903976</c:v>
                </c:pt>
                <c:pt idx="25" formatCode="0">
                  <c:v>601.8458407094458</c:v>
                </c:pt>
                <c:pt idx="26" formatCode="0">
                  <c:v>597.8058233556963</c:v>
                </c:pt>
                <c:pt idx="27" formatCode="0">
                  <c:v>597.0985270321196</c:v>
                </c:pt>
                <c:pt idx="28" formatCode="0">
                  <c:v>598.4563699055722</c:v>
                </c:pt>
                <c:pt idx="29" formatCode="0">
                  <c:v>601.3361312084352</c:v>
                </c:pt>
                <c:pt idx="30" formatCode="0">
                  <c:v>604.7764264068296</c:v>
                </c:pt>
                <c:pt idx="31" formatCode="0">
                  <c:v>608.4379185365137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9055000"/>
        <c:axId val="-2119060248"/>
      </c:scatterChart>
      <c:valAx>
        <c:axId val="-21190550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19060248"/>
        <c:crosses val="autoZero"/>
        <c:crossBetween val="midCat"/>
      </c:valAx>
      <c:valAx>
        <c:axId val="-21190602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1905500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'980051'!$B$2569:$B$2600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'980051'!$E$2569:$E$2600</c:f>
              <c:numCache>
                <c:formatCode>General</c:formatCode>
                <c:ptCount val="32"/>
                <c:pt idx="0">
                  <c:v>444.0</c:v>
                </c:pt>
                <c:pt idx="1">
                  <c:v>446.0</c:v>
                </c:pt>
                <c:pt idx="2">
                  <c:v>437.0</c:v>
                </c:pt>
                <c:pt idx="3">
                  <c:v>451.0</c:v>
                </c:pt>
                <c:pt idx="4">
                  <c:v>469.0</c:v>
                </c:pt>
                <c:pt idx="5">
                  <c:v>462.0</c:v>
                </c:pt>
                <c:pt idx="6">
                  <c:v>531.0</c:v>
                </c:pt>
                <c:pt idx="7">
                  <c:v>539.0</c:v>
                </c:pt>
                <c:pt idx="8">
                  <c:v>551.0</c:v>
                </c:pt>
                <c:pt idx="9">
                  <c:v>559.0</c:v>
                </c:pt>
                <c:pt idx="10">
                  <c:v>548.0</c:v>
                </c:pt>
                <c:pt idx="11">
                  <c:v>583.0</c:v>
                </c:pt>
                <c:pt idx="12">
                  <c:v>657.0</c:v>
                </c:pt>
                <c:pt idx="13">
                  <c:v>680.0</c:v>
                </c:pt>
                <c:pt idx="14">
                  <c:v>710.0</c:v>
                </c:pt>
                <c:pt idx="15">
                  <c:v>646.0</c:v>
                </c:pt>
                <c:pt idx="16">
                  <c:v>727.0</c:v>
                </c:pt>
                <c:pt idx="17">
                  <c:v>750.0</c:v>
                </c:pt>
                <c:pt idx="18">
                  <c:v>721.0</c:v>
                </c:pt>
                <c:pt idx="19">
                  <c:v>778.0</c:v>
                </c:pt>
                <c:pt idx="20">
                  <c:v>679.0</c:v>
                </c:pt>
                <c:pt idx="21">
                  <c:v>624.0</c:v>
                </c:pt>
                <c:pt idx="22">
                  <c:v>636.0</c:v>
                </c:pt>
                <c:pt idx="23">
                  <c:v>637.0</c:v>
                </c:pt>
                <c:pt idx="24">
                  <c:v>600.0</c:v>
                </c:pt>
                <c:pt idx="25">
                  <c:v>610.0</c:v>
                </c:pt>
                <c:pt idx="26">
                  <c:v>644.0</c:v>
                </c:pt>
                <c:pt idx="27">
                  <c:v>593.0</c:v>
                </c:pt>
                <c:pt idx="28">
                  <c:v>592.0</c:v>
                </c:pt>
                <c:pt idx="29">
                  <c:v>573.0</c:v>
                </c:pt>
                <c:pt idx="30">
                  <c:v>599.0</c:v>
                </c:pt>
                <c:pt idx="31">
                  <c:v>671.0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'980051'!$B$2569:$B$2600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'980051'!$F$2569:$F$2600</c:f>
              <c:numCache>
                <c:formatCode>General</c:formatCode>
                <c:ptCount val="32"/>
                <c:pt idx="3" formatCode="0">
                  <c:v>468.2952673366427</c:v>
                </c:pt>
                <c:pt idx="4" formatCode="0">
                  <c:v>475.7919331905983</c:v>
                </c:pt>
                <c:pt idx="5" formatCode="0">
                  <c:v>484.2566019341402</c:v>
                </c:pt>
                <c:pt idx="6" formatCode="0">
                  <c:v>495.4016375861804</c:v>
                </c:pt>
                <c:pt idx="7" formatCode="0">
                  <c:v>509.9138510324774</c:v>
                </c:pt>
                <c:pt idx="8" formatCode="0">
                  <c:v>528.3040504084419</c:v>
                </c:pt>
                <c:pt idx="9" formatCode="0">
                  <c:v>550.8314041428544</c:v>
                </c:pt>
                <c:pt idx="10" formatCode="0">
                  <c:v>576.2940886252777</c:v>
                </c:pt>
                <c:pt idx="11" formatCode="0">
                  <c:v>606.1516979646148</c:v>
                </c:pt>
                <c:pt idx="12" formatCode="0">
                  <c:v>637.2902047991157</c:v>
                </c:pt>
                <c:pt idx="13" formatCode="0">
                  <c:v>665.9463988157396</c:v>
                </c:pt>
                <c:pt idx="14" formatCode="0">
                  <c:v>692.7365248425309</c:v>
                </c:pt>
                <c:pt idx="15" formatCode="0">
                  <c:v>713.0232002399924</c:v>
                </c:pt>
                <c:pt idx="16" formatCode="0">
                  <c:v>724.3695918619291</c:v>
                </c:pt>
                <c:pt idx="17" formatCode="0">
                  <c:v>725.9049218544837</c:v>
                </c:pt>
                <c:pt idx="18" formatCode="0">
                  <c:v>719.2374548016107</c:v>
                </c:pt>
                <c:pt idx="19" formatCode="0">
                  <c:v>705.2730091165942</c:v>
                </c:pt>
                <c:pt idx="20" formatCode="0">
                  <c:v>686.4108529306964</c:v>
                </c:pt>
                <c:pt idx="21" formatCode="0">
                  <c:v>666.0213281367446</c:v>
                </c:pt>
                <c:pt idx="22" formatCode="0">
                  <c:v>645.7982906873962</c:v>
                </c:pt>
                <c:pt idx="23" formatCode="0">
                  <c:v>629.1817595150832</c:v>
                </c:pt>
                <c:pt idx="24" formatCode="0">
                  <c:v>617.5297471594313</c:v>
                </c:pt>
                <c:pt idx="25" formatCode="0">
                  <c:v>609.73343034777</c:v>
                </c:pt>
                <c:pt idx="26" formatCode="0">
                  <c:v>605.0420531785255</c:v>
                </c:pt>
                <c:pt idx="27" formatCode="0">
                  <c:v>603.6222120051413</c:v>
                </c:pt>
                <c:pt idx="28" formatCode="0">
                  <c:v>604.6252748230165</c:v>
                </c:pt>
                <c:pt idx="29" formatCode="0">
                  <c:v>607.5276214710998</c:v>
                </c:pt>
                <c:pt idx="30" formatCode="0">
                  <c:v>611.3811903969759</c:v>
                </c:pt>
                <c:pt idx="31" formatCode="0">
                  <c:v>615.7243021539413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9100520"/>
        <c:axId val="-2119097352"/>
      </c:scatterChart>
      <c:valAx>
        <c:axId val="-21191005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19097352"/>
        <c:crosses val="autoZero"/>
        <c:crossBetween val="midCat"/>
      </c:valAx>
      <c:valAx>
        <c:axId val="-21190973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1910052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'980051'!$B$2619:$B$2650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'980051'!$E$2619:$E$2650</c:f>
              <c:numCache>
                <c:formatCode>General</c:formatCode>
                <c:ptCount val="32"/>
                <c:pt idx="0">
                  <c:v>452.0</c:v>
                </c:pt>
                <c:pt idx="1">
                  <c:v>448.0</c:v>
                </c:pt>
                <c:pt idx="2">
                  <c:v>449.0</c:v>
                </c:pt>
                <c:pt idx="3">
                  <c:v>450.0</c:v>
                </c:pt>
                <c:pt idx="4">
                  <c:v>493.0</c:v>
                </c:pt>
                <c:pt idx="5">
                  <c:v>509.0</c:v>
                </c:pt>
                <c:pt idx="6">
                  <c:v>494.0</c:v>
                </c:pt>
                <c:pt idx="7">
                  <c:v>558.0</c:v>
                </c:pt>
                <c:pt idx="8">
                  <c:v>533.0</c:v>
                </c:pt>
                <c:pt idx="9">
                  <c:v>563.0</c:v>
                </c:pt>
                <c:pt idx="10">
                  <c:v>556.0</c:v>
                </c:pt>
                <c:pt idx="11">
                  <c:v>595.0</c:v>
                </c:pt>
                <c:pt idx="12">
                  <c:v>631.0</c:v>
                </c:pt>
                <c:pt idx="13">
                  <c:v>661.0</c:v>
                </c:pt>
                <c:pt idx="14">
                  <c:v>681.0</c:v>
                </c:pt>
                <c:pt idx="15">
                  <c:v>654.0</c:v>
                </c:pt>
                <c:pt idx="16">
                  <c:v>716.0</c:v>
                </c:pt>
                <c:pt idx="17">
                  <c:v>776.0</c:v>
                </c:pt>
                <c:pt idx="18">
                  <c:v>697.0</c:v>
                </c:pt>
                <c:pt idx="19">
                  <c:v>661.0</c:v>
                </c:pt>
                <c:pt idx="20">
                  <c:v>710.0</c:v>
                </c:pt>
                <c:pt idx="21">
                  <c:v>634.0</c:v>
                </c:pt>
                <c:pt idx="22">
                  <c:v>631.0</c:v>
                </c:pt>
                <c:pt idx="23">
                  <c:v>646.0</c:v>
                </c:pt>
                <c:pt idx="24">
                  <c:v>653.0</c:v>
                </c:pt>
                <c:pt idx="25">
                  <c:v>645.0</c:v>
                </c:pt>
                <c:pt idx="26">
                  <c:v>598.0</c:v>
                </c:pt>
                <c:pt idx="27">
                  <c:v>582.0</c:v>
                </c:pt>
                <c:pt idx="28">
                  <c:v>590.0</c:v>
                </c:pt>
                <c:pt idx="29">
                  <c:v>605.0</c:v>
                </c:pt>
                <c:pt idx="30">
                  <c:v>613.0</c:v>
                </c:pt>
                <c:pt idx="31">
                  <c:v>662.0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'980051'!$B$2619:$B$2650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'980051'!$F$2619:$F$2650</c:f>
              <c:numCache>
                <c:formatCode>General</c:formatCode>
                <c:ptCount val="32"/>
                <c:pt idx="3" formatCode="0">
                  <c:v>477.664504898117</c:v>
                </c:pt>
                <c:pt idx="4" formatCode="0">
                  <c:v>485.0503917357927</c:v>
                </c:pt>
                <c:pt idx="5" formatCode="0">
                  <c:v>493.2991522059072</c:v>
                </c:pt>
                <c:pt idx="6" formatCode="0">
                  <c:v>503.9738577881765</c:v>
                </c:pt>
                <c:pt idx="7" formatCode="0">
                  <c:v>517.5670667497006</c:v>
                </c:pt>
                <c:pt idx="8" formatCode="0">
                  <c:v>534.3860875099248</c:v>
                </c:pt>
                <c:pt idx="9" formatCode="0">
                  <c:v>554.5321331446991</c:v>
                </c:pt>
                <c:pt idx="10" formatCode="0">
                  <c:v>576.8802805488247</c:v>
                </c:pt>
                <c:pt idx="11" formatCode="0">
                  <c:v>602.7081701658094</c:v>
                </c:pt>
                <c:pt idx="12" formatCode="0">
                  <c:v>629.3929305734117</c:v>
                </c:pt>
                <c:pt idx="13" formatCode="0">
                  <c:v>653.8882642138786</c:v>
                </c:pt>
                <c:pt idx="14" formatCode="0">
                  <c:v>676.9438694868018</c:v>
                </c:pt>
                <c:pt idx="15" formatCode="0">
                  <c:v>694.833834325552</c:v>
                </c:pt>
                <c:pt idx="16" formatCode="0">
                  <c:v>705.6223024991867</c:v>
                </c:pt>
                <c:pt idx="17" formatCode="0">
                  <c:v>708.5419690220456</c:v>
                </c:pt>
                <c:pt idx="18" formatCode="0">
                  <c:v>704.6457789079172</c:v>
                </c:pt>
                <c:pt idx="19" formatCode="0">
                  <c:v>694.717964215125</c:v>
                </c:pt>
                <c:pt idx="20" formatCode="0">
                  <c:v>680.4336878768111</c:v>
                </c:pt>
                <c:pt idx="21" formatCode="0">
                  <c:v>664.3781231999644</c:v>
                </c:pt>
                <c:pt idx="22" formatCode="0">
                  <c:v>647.9163968565228</c:v>
                </c:pt>
                <c:pt idx="23" formatCode="0">
                  <c:v>633.9408745058226</c:v>
                </c:pt>
                <c:pt idx="24" formatCode="0">
                  <c:v>623.8090147925326</c:v>
                </c:pt>
                <c:pt idx="25" formatCode="0">
                  <c:v>616.7745773795243</c:v>
                </c:pt>
                <c:pt idx="26" formatCode="0">
                  <c:v>612.308796266766</c:v>
                </c:pt>
                <c:pt idx="27" formatCode="0">
                  <c:v>610.7122531275047</c:v>
                </c:pt>
                <c:pt idx="28" formatCode="0">
                  <c:v>611.3948262090141</c:v>
                </c:pt>
                <c:pt idx="29" formatCode="0">
                  <c:v>613.8880913671202</c:v>
                </c:pt>
                <c:pt idx="30" formatCode="0">
                  <c:v>617.3847662217068</c:v>
                </c:pt>
                <c:pt idx="31" formatCode="0">
                  <c:v>621.4355916378528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9170888"/>
        <c:axId val="-2119167720"/>
      </c:scatterChart>
      <c:valAx>
        <c:axId val="-21191708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19167720"/>
        <c:crosses val="autoZero"/>
        <c:crossBetween val="midCat"/>
      </c:valAx>
      <c:valAx>
        <c:axId val="-21191677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1917088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'980051'!$B$2669:$B$2700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'980051'!$E$2669:$E$2700</c:f>
              <c:numCache>
                <c:formatCode>General</c:formatCode>
                <c:ptCount val="32"/>
                <c:pt idx="0">
                  <c:v>373.0</c:v>
                </c:pt>
                <c:pt idx="1">
                  <c:v>440.0</c:v>
                </c:pt>
                <c:pt idx="2">
                  <c:v>452.0</c:v>
                </c:pt>
                <c:pt idx="3">
                  <c:v>463.0</c:v>
                </c:pt>
                <c:pt idx="4">
                  <c:v>469.0</c:v>
                </c:pt>
                <c:pt idx="5">
                  <c:v>538.0</c:v>
                </c:pt>
                <c:pt idx="6">
                  <c:v>556.0</c:v>
                </c:pt>
                <c:pt idx="7">
                  <c:v>559.0</c:v>
                </c:pt>
                <c:pt idx="8">
                  <c:v>538.0</c:v>
                </c:pt>
                <c:pt idx="9">
                  <c:v>590.0</c:v>
                </c:pt>
                <c:pt idx="10">
                  <c:v>575.0</c:v>
                </c:pt>
                <c:pt idx="11">
                  <c:v>603.0</c:v>
                </c:pt>
                <c:pt idx="12">
                  <c:v>650.0</c:v>
                </c:pt>
                <c:pt idx="13">
                  <c:v>662.0</c:v>
                </c:pt>
                <c:pt idx="14">
                  <c:v>665.0</c:v>
                </c:pt>
                <c:pt idx="15">
                  <c:v>706.0</c:v>
                </c:pt>
                <c:pt idx="16">
                  <c:v>752.0</c:v>
                </c:pt>
                <c:pt idx="17">
                  <c:v>725.0</c:v>
                </c:pt>
                <c:pt idx="18">
                  <c:v>732.0</c:v>
                </c:pt>
                <c:pt idx="19">
                  <c:v>721.0</c:v>
                </c:pt>
                <c:pt idx="20">
                  <c:v>684.0</c:v>
                </c:pt>
                <c:pt idx="21">
                  <c:v>671.0</c:v>
                </c:pt>
                <c:pt idx="22">
                  <c:v>672.0</c:v>
                </c:pt>
                <c:pt idx="23">
                  <c:v>605.0</c:v>
                </c:pt>
                <c:pt idx="24">
                  <c:v>586.0</c:v>
                </c:pt>
                <c:pt idx="25">
                  <c:v>611.0</c:v>
                </c:pt>
                <c:pt idx="26">
                  <c:v>659.0</c:v>
                </c:pt>
                <c:pt idx="27">
                  <c:v>575.0</c:v>
                </c:pt>
                <c:pt idx="28">
                  <c:v>631.0</c:v>
                </c:pt>
                <c:pt idx="29">
                  <c:v>597.0</c:v>
                </c:pt>
                <c:pt idx="30">
                  <c:v>622.0</c:v>
                </c:pt>
                <c:pt idx="31">
                  <c:v>607.0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'980051'!$B$2669:$B$2700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'980051'!$F$2669:$F$2700</c:f>
              <c:numCache>
                <c:formatCode>General</c:formatCode>
                <c:ptCount val="32"/>
                <c:pt idx="3" formatCode="0">
                  <c:v>495.2124150118203</c:v>
                </c:pt>
                <c:pt idx="4" formatCode="0">
                  <c:v>501.348934694851</c:v>
                </c:pt>
                <c:pt idx="5" formatCode="0">
                  <c:v>508.3522972764271</c:v>
                </c:pt>
                <c:pt idx="6" formatCode="0">
                  <c:v>517.6904929474122</c:v>
                </c:pt>
                <c:pt idx="7" formatCode="0">
                  <c:v>530.0204745187248</c:v>
                </c:pt>
                <c:pt idx="8" formatCode="0">
                  <c:v>545.8641717942241</c:v>
                </c:pt>
                <c:pt idx="9" formatCode="0">
                  <c:v>565.5308925095752</c:v>
                </c:pt>
                <c:pt idx="10" formatCode="0">
                  <c:v>588.0353604217324</c:v>
                </c:pt>
                <c:pt idx="11" formatCode="0">
                  <c:v>614.7414345342222</c:v>
                </c:pt>
                <c:pt idx="12" formatCode="0">
                  <c:v>642.9328467334805</c:v>
                </c:pt>
                <c:pt idx="13" formatCode="0">
                  <c:v>669.196560880283</c:v>
                </c:pt>
                <c:pt idx="14" formatCode="0">
                  <c:v>694.0896361780612</c:v>
                </c:pt>
                <c:pt idx="15" formatCode="0">
                  <c:v>713.28795328166</c:v>
                </c:pt>
                <c:pt idx="16" formatCode="0">
                  <c:v>724.3916938896079</c:v>
                </c:pt>
                <c:pt idx="17" formatCode="0">
                  <c:v>726.397837283594</c:v>
                </c:pt>
                <c:pt idx="18" formatCode="0">
                  <c:v>720.5928893855117</c:v>
                </c:pt>
                <c:pt idx="19" formatCode="0">
                  <c:v>707.7450754086138</c:v>
                </c:pt>
                <c:pt idx="20" formatCode="0">
                  <c:v>689.9671396577313</c:v>
                </c:pt>
                <c:pt idx="21" formatCode="0">
                  <c:v>670.3941181244261</c:v>
                </c:pt>
                <c:pt idx="22" formatCode="0">
                  <c:v>650.6221475071106</c:v>
                </c:pt>
                <c:pt idx="23" formatCode="0">
                  <c:v>634.0211663191102</c:v>
                </c:pt>
                <c:pt idx="24" formatCode="0">
                  <c:v>622.0485117289603</c:v>
                </c:pt>
                <c:pt idx="25" formatCode="0">
                  <c:v>613.6881037985855</c:v>
                </c:pt>
                <c:pt idx="26" formatCode="0">
                  <c:v>608.1839306726235</c:v>
                </c:pt>
                <c:pt idx="27" formatCode="0">
                  <c:v>605.7662819714862</c:v>
                </c:pt>
                <c:pt idx="28" formatCode="0">
                  <c:v>605.830002578284</c:v>
                </c:pt>
                <c:pt idx="29" formatCode="0">
                  <c:v>607.6330789449775</c:v>
                </c:pt>
                <c:pt idx="30" formatCode="0">
                  <c:v>610.4398975063056</c:v>
                </c:pt>
                <c:pt idx="31" formatCode="0">
                  <c:v>613.7721750723773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84597816"/>
        <c:axId val="-2084594648"/>
      </c:scatterChart>
      <c:valAx>
        <c:axId val="-20845978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84594648"/>
        <c:crosses val="autoZero"/>
        <c:crossBetween val="midCat"/>
      </c:valAx>
      <c:valAx>
        <c:axId val="-20845946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8459781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'980051'!$B$2719:$B$2750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'980051'!$E$2719:$E$2750</c:f>
              <c:numCache>
                <c:formatCode>General</c:formatCode>
                <c:ptCount val="32"/>
                <c:pt idx="0">
                  <c:v>464.0</c:v>
                </c:pt>
                <c:pt idx="1">
                  <c:v>416.0</c:v>
                </c:pt>
                <c:pt idx="2">
                  <c:v>465.0</c:v>
                </c:pt>
                <c:pt idx="3">
                  <c:v>464.0</c:v>
                </c:pt>
                <c:pt idx="4">
                  <c:v>505.0</c:v>
                </c:pt>
                <c:pt idx="5">
                  <c:v>528.0</c:v>
                </c:pt>
                <c:pt idx="6">
                  <c:v>535.0</c:v>
                </c:pt>
                <c:pt idx="7">
                  <c:v>533.0</c:v>
                </c:pt>
                <c:pt idx="8">
                  <c:v>572.0</c:v>
                </c:pt>
                <c:pt idx="9">
                  <c:v>582.0</c:v>
                </c:pt>
                <c:pt idx="10">
                  <c:v>561.0</c:v>
                </c:pt>
                <c:pt idx="11">
                  <c:v>589.0</c:v>
                </c:pt>
                <c:pt idx="12">
                  <c:v>608.0</c:v>
                </c:pt>
                <c:pt idx="13">
                  <c:v>609.0</c:v>
                </c:pt>
                <c:pt idx="14">
                  <c:v>733.0</c:v>
                </c:pt>
                <c:pt idx="15">
                  <c:v>716.0</c:v>
                </c:pt>
                <c:pt idx="16">
                  <c:v>735.0</c:v>
                </c:pt>
                <c:pt idx="17">
                  <c:v>713.0</c:v>
                </c:pt>
                <c:pt idx="18">
                  <c:v>705.0</c:v>
                </c:pt>
                <c:pt idx="19">
                  <c:v>743.0</c:v>
                </c:pt>
                <c:pt idx="20">
                  <c:v>670.0</c:v>
                </c:pt>
                <c:pt idx="21">
                  <c:v>661.0</c:v>
                </c:pt>
                <c:pt idx="22">
                  <c:v>650.0</c:v>
                </c:pt>
                <c:pt idx="23">
                  <c:v>609.0</c:v>
                </c:pt>
                <c:pt idx="24">
                  <c:v>602.0</c:v>
                </c:pt>
                <c:pt idx="25">
                  <c:v>624.0</c:v>
                </c:pt>
                <c:pt idx="26">
                  <c:v>645.0</c:v>
                </c:pt>
                <c:pt idx="27">
                  <c:v>641.0</c:v>
                </c:pt>
                <c:pt idx="28">
                  <c:v>608.0</c:v>
                </c:pt>
                <c:pt idx="29">
                  <c:v>550.0</c:v>
                </c:pt>
                <c:pt idx="30">
                  <c:v>581.0</c:v>
                </c:pt>
                <c:pt idx="31">
                  <c:v>690.0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'980051'!$B$2719:$B$2750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'980051'!$F$2719:$F$2750</c:f>
              <c:numCache>
                <c:formatCode>General</c:formatCode>
                <c:ptCount val="32"/>
                <c:pt idx="3" formatCode="0">
                  <c:v>505.0839309392864</c:v>
                </c:pt>
                <c:pt idx="4" formatCode="0">
                  <c:v>509.6813646494081</c:v>
                </c:pt>
                <c:pt idx="5" formatCode="0">
                  <c:v>514.4829086080471</c:v>
                </c:pt>
                <c:pt idx="6" formatCode="0">
                  <c:v>520.5060854403185</c:v>
                </c:pt>
                <c:pt idx="7" formatCode="0">
                  <c:v>528.3725021395039</c:v>
                </c:pt>
                <c:pt idx="8" formatCode="0">
                  <c:v>538.9602031609159</c:v>
                </c:pt>
                <c:pt idx="9" formatCode="0">
                  <c:v>553.3074060769782</c:v>
                </c:pt>
                <c:pt idx="10" formatCode="0">
                  <c:v>571.5521496785253</c:v>
                </c:pt>
                <c:pt idx="11" formatCode="0">
                  <c:v>595.7373956494396</c:v>
                </c:pt>
                <c:pt idx="12" formatCode="0">
                  <c:v>624.1683468847357</c:v>
                </c:pt>
                <c:pt idx="13" formatCode="0">
                  <c:v>653.2886436732908</c:v>
                </c:pt>
                <c:pt idx="14" formatCode="0">
                  <c:v>683.3072264794997</c:v>
                </c:pt>
                <c:pt idx="15" formatCode="0">
                  <c:v>708.3389334629192</c:v>
                </c:pt>
                <c:pt idx="16" formatCode="0">
                  <c:v>724.1427067276882</c:v>
                </c:pt>
                <c:pt idx="17" formatCode="0">
                  <c:v>728.3626715814031</c:v>
                </c:pt>
                <c:pt idx="18" formatCode="0">
                  <c:v>722.1240131203614</c:v>
                </c:pt>
                <c:pt idx="19" formatCode="0">
                  <c:v>706.8067896102691</c:v>
                </c:pt>
                <c:pt idx="20" formatCode="0">
                  <c:v>685.6922678904175</c:v>
                </c:pt>
                <c:pt idx="21" formatCode="0">
                  <c:v>663.4145907914159</c:v>
                </c:pt>
                <c:pt idx="22" formatCode="0">
                  <c:v>642.5151353708533</c:v>
                </c:pt>
                <c:pt idx="23" formatCode="0">
                  <c:v>626.7629404068711</c:v>
                </c:pt>
                <c:pt idx="24" formatCode="0">
                  <c:v>616.9469360039664</c:v>
                </c:pt>
                <c:pt idx="25" formatCode="0">
                  <c:v>611.4139967735125</c:v>
                </c:pt>
                <c:pt idx="26" formatCode="0">
                  <c:v>609.1208401141883</c:v>
                </c:pt>
                <c:pt idx="27" formatCode="0">
                  <c:v>609.6775132811997</c:v>
                </c:pt>
                <c:pt idx="28" formatCode="0">
                  <c:v>611.7619595088924</c:v>
                </c:pt>
                <c:pt idx="29" formatCode="0">
                  <c:v>615.1614912901574</c:v>
                </c:pt>
                <c:pt idx="30" formatCode="0">
                  <c:v>618.8986942415184</c:v>
                </c:pt>
                <c:pt idx="31" formatCode="0">
                  <c:v>622.7418882080535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84639848"/>
        <c:axId val="-2084650136"/>
      </c:scatterChart>
      <c:valAx>
        <c:axId val="-20846398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84650136"/>
        <c:crosses val="autoZero"/>
        <c:crossBetween val="midCat"/>
      </c:valAx>
      <c:valAx>
        <c:axId val="-20846501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8463984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'980051'!$B$2769:$B$2800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'980051'!$E$2769:$E$2800</c:f>
              <c:numCache>
                <c:formatCode>General</c:formatCode>
                <c:ptCount val="32"/>
                <c:pt idx="0">
                  <c:v>435.0</c:v>
                </c:pt>
                <c:pt idx="1">
                  <c:v>435.0</c:v>
                </c:pt>
                <c:pt idx="2">
                  <c:v>491.0</c:v>
                </c:pt>
                <c:pt idx="3">
                  <c:v>491.0</c:v>
                </c:pt>
                <c:pt idx="4">
                  <c:v>527.0</c:v>
                </c:pt>
                <c:pt idx="5">
                  <c:v>538.0</c:v>
                </c:pt>
                <c:pt idx="6">
                  <c:v>507.0</c:v>
                </c:pt>
                <c:pt idx="7">
                  <c:v>566.0</c:v>
                </c:pt>
                <c:pt idx="8">
                  <c:v>531.0</c:v>
                </c:pt>
                <c:pt idx="9">
                  <c:v>591.0</c:v>
                </c:pt>
                <c:pt idx="10">
                  <c:v>599.0</c:v>
                </c:pt>
                <c:pt idx="11">
                  <c:v>656.0</c:v>
                </c:pt>
                <c:pt idx="12">
                  <c:v>661.0</c:v>
                </c:pt>
                <c:pt idx="13">
                  <c:v>639.0</c:v>
                </c:pt>
                <c:pt idx="14">
                  <c:v>676.0</c:v>
                </c:pt>
                <c:pt idx="15">
                  <c:v>717.0</c:v>
                </c:pt>
                <c:pt idx="16">
                  <c:v>749.0</c:v>
                </c:pt>
                <c:pt idx="17">
                  <c:v>731.0</c:v>
                </c:pt>
                <c:pt idx="18">
                  <c:v>710.0</c:v>
                </c:pt>
                <c:pt idx="19">
                  <c:v>751.0</c:v>
                </c:pt>
                <c:pt idx="20">
                  <c:v>719.0</c:v>
                </c:pt>
                <c:pt idx="21">
                  <c:v>662.0</c:v>
                </c:pt>
                <c:pt idx="22">
                  <c:v>641.0</c:v>
                </c:pt>
                <c:pt idx="23">
                  <c:v>634.0</c:v>
                </c:pt>
                <c:pt idx="24">
                  <c:v>606.0</c:v>
                </c:pt>
                <c:pt idx="25">
                  <c:v>591.0</c:v>
                </c:pt>
                <c:pt idx="26">
                  <c:v>621.0</c:v>
                </c:pt>
                <c:pt idx="27">
                  <c:v>598.0</c:v>
                </c:pt>
                <c:pt idx="28">
                  <c:v>581.0</c:v>
                </c:pt>
                <c:pt idx="29">
                  <c:v>594.0</c:v>
                </c:pt>
                <c:pt idx="30">
                  <c:v>618.0</c:v>
                </c:pt>
                <c:pt idx="31">
                  <c:v>698.0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'980051'!$B$2769:$B$2800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'980051'!$F$2769:$F$2800</c:f>
              <c:numCache>
                <c:formatCode>General</c:formatCode>
                <c:ptCount val="32"/>
                <c:pt idx="3" formatCode="0">
                  <c:v>509.9437189778169</c:v>
                </c:pt>
                <c:pt idx="4" formatCode="0">
                  <c:v>515.1472838043735</c:v>
                </c:pt>
                <c:pt idx="5" formatCode="0">
                  <c:v>521.0409601665416</c:v>
                </c:pt>
                <c:pt idx="6" formatCode="0">
                  <c:v>528.9524658594507</c:v>
                </c:pt>
                <c:pt idx="7" formatCode="0">
                  <c:v>539.626487269924</c:v>
                </c:pt>
                <c:pt idx="8" formatCode="0">
                  <c:v>553.7875780462131</c:v>
                </c:pt>
                <c:pt idx="9" formatCode="0">
                  <c:v>572.0092815491066</c:v>
                </c:pt>
                <c:pt idx="10" formatCode="0">
                  <c:v>593.5926822154991</c:v>
                </c:pt>
                <c:pt idx="11" formatCode="0">
                  <c:v>620.0175564686577</c:v>
                </c:pt>
                <c:pt idx="12" formatCode="0">
                  <c:v>648.6559446732362</c:v>
                </c:pt>
                <c:pt idx="13" formatCode="0">
                  <c:v>675.8434764071181</c:v>
                </c:pt>
                <c:pt idx="14" formatCode="0">
                  <c:v>701.8775080053152</c:v>
                </c:pt>
                <c:pt idx="15" formatCode="0">
                  <c:v>721.8940643060787</c:v>
                </c:pt>
                <c:pt idx="16" formatCode="0">
                  <c:v>733.0457643749062</c:v>
                </c:pt>
                <c:pt idx="17" formatCode="0">
                  <c:v>734.1512852526362</c:v>
                </c:pt>
                <c:pt idx="18" formatCode="0">
                  <c:v>726.7917098445687</c:v>
                </c:pt>
                <c:pt idx="19" formatCode="0">
                  <c:v>711.8832808955</c:v>
                </c:pt>
                <c:pt idx="20" formatCode="0">
                  <c:v>692.0852322178253</c:v>
                </c:pt>
                <c:pt idx="21" formatCode="0">
                  <c:v>671.0470412935938</c:v>
                </c:pt>
                <c:pt idx="22" formatCode="0">
                  <c:v>650.6012840050515</c:v>
                </c:pt>
                <c:pt idx="23" formatCode="0">
                  <c:v>634.1982206312383</c:v>
                </c:pt>
                <c:pt idx="24" formatCode="0">
                  <c:v>622.9814951480866</c:v>
                </c:pt>
                <c:pt idx="25" formatCode="0">
                  <c:v>615.656882030923</c:v>
                </c:pt>
                <c:pt idx="26" formatCode="0">
                  <c:v>611.3387219133746</c:v>
                </c:pt>
                <c:pt idx="27" formatCode="0">
                  <c:v>610.0025716402358</c:v>
                </c:pt>
                <c:pt idx="28" formatCode="0">
                  <c:v>610.7634035574312</c:v>
                </c:pt>
                <c:pt idx="29" formatCode="0">
                  <c:v>613.0469214195799</c:v>
                </c:pt>
                <c:pt idx="30" formatCode="0">
                  <c:v>616.03892023608</c:v>
                </c:pt>
                <c:pt idx="31" formatCode="0">
                  <c:v>619.3604979957619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84694360"/>
        <c:axId val="-2084701576"/>
      </c:scatterChart>
      <c:valAx>
        <c:axId val="-20846943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84701576"/>
        <c:crosses val="autoZero"/>
        <c:crossBetween val="midCat"/>
      </c:valAx>
      <c:valAx>
        <c:axId val="-20847015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8469436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'980051'!$B$2819:$B$2850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'980051'!$E$2819:$E$2850</c:f>
              <c:numCache>
                <c:formatCode>General</c:formatCode>
                <c:ptCount val="32"/>
                <c:pt idx="0">
                  <c:v>475.0</c:v>
                </c:pt>
                <c:pt idx="1">
                  <c:v>468.0</c:v>
                </c:pt>
                <c:pt idx="2">
                  <c:v>458.0</c:v>
                </c:pt>
                <c:pt idx="3">
                  <c:v>476.0</c:v>
                </c:pt>
                <c:pt idx="4">
                  <c:v>522.0</c:v>
                </c:pt>
                <c:pt idx="5">
                  <c:v>565.0</c:v>
                </c:pt>
                <c:pt idx="6">
                  <c:v>498.0</c:v>
                </c:pt>
                <c:pt idx="7">
                  <c:v>575.0</c:v>
                </c:pt>
                <c:pt idx="8">
                  <c:v>520.0</c:v>
                </c:pt>
                <c:pt idx="9">
                  <c:v>580.0</c:v>
                </c:pt>
                <c:pt idx="10">
                  <c:v>550.0</c:v>
                </c:pt>
                <c:pt idx="11">
                  <c:v>581.0</c:v>
                </c:pt>
                <c:pt idx="12">
                  <c:v>637.0</c:v>
                </c:pt>
                <c:pt idx="13">
                  <c:v>673.0</c:v>
                </c:pt>
                <c:pt idx="14">
                  <c:v>733.0</c:v>
                </c:pt>
                <c:pt idx="15">
                  <c:v>699.0</c:v>
                </c:pt>
                <c:pt idx="16">
                  <c:v>728.0</c:v>
                </c:pt>
                <c:pt idx="17">
                  <c:v>752.0</c:v>
                </c:pt>
                <c:pt idx="18">
                  <c:v>724.0</c:v>
                </c:pt>
                <c:pt idx="19">
                  <c:v>690.0</c:v>
                </c:pt>
                <c:pt idx="20">
                  <c:v>723.0</c:v>
                </c:pt>
                <c:pt idx="21">
                  <c:v>689.0</c:v>
                </c:pt>
                <c:pt idx="22">
                  <c:v>644.0</c:v>
                </c:pt>
                <c:pt idx="23">
                  <c:v>609.0</c:v>
                </c:pt>
                <c:pt idx="24">
                  <c:v>590.0</c:v>
                </c:pt>
                <c:pt idx="25">
                  <c:v>556.0</c:v>
                </c:pt>
                <c:pt idx="26">
                  <c:v>578.0</c:v>
                </c:pt>
                <c:pt idx="27">
                  <c:v>565.0</c:v>
                </c:pt>
                <c:pt idx="28">
                  <c:v>590.0</c:v>
                </c:pt>
                <c:pt idx="29">
                  <c:v>601.0</c:v>
                </c:pt>
                <c:pt idx="30">
                  <c:v>595.0</c:v>
                </c:pt>
                <c:pt idx="31">
                  <c:v>635.0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'980051'!$B$2819:$B$2850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'980051'!$F$2819:$F$2850</c:f>
              <c:numCache>
                <c:formatCode>General</c:formatCode>
                <c:ptCount val="32"/>
                <c:pt idx="3" formatCode="0">
                  <c:v>510.6287965090044</c:v>
                </c:pt>
                <c:pt idx="4" formatCode="0">
                  <c:v>514.0869894054385</c:v>
                </c:pt>
                <c:pt idx="5" formatCode="0">
                  <c:v>517.8445746757345</c:v>
                </c:pt>
                <c:pt idx="6" formatCode="0">
                  <c:v>522.8386743861039</c:v>
                </c:pt>
                <c:pt idx="7" formatCode="0">
                  <c:v>529.8323777304973</c:v>
                </c:pt>
                <c:pt idx="8" formatCode="0">
                  <c:v>539.8891929728183</c:v>
                </c:pt>
                <c:pt idx="9" formatCode="0">
                  <c:v>554.2574159234676</c:v>
                </c:pt>
                <c:pt idx="10" formatCode="0">
                  <c:v>573.2412480212976</c:v>
                </c:pt>
                <c:pt idx="11" formatCode="0">
                  <c:v>599.1105698023065</c:v>
                </c:pt>
                <c:pt idx="12" formatCode="0">
                  <c:v>630.1280940173185</c:v>
                </c:pt>
                <c:pt idx="13" formatCode="0">
                  <c:v>662.308159641765</c:v>
                </c:pt>
                <c:pt idx="14" formatCode="0">
                  <c:v>695.7098523213643</c:v>
                </c:pt>
                <c:pt idx="15" formatCode="0">
                  <c:v>723.5218768602163</c:v>
                </c:pt>
                <c:pt idx="16" formatCode="0">
                  <c:v>740.6725180979022</c:v>
                </c:pt>
                <c:pt idx="17" formatCode="0">
                  <c:v>744.2615136863721</c:v>
                </c:pt>
                <c:pt idx="18" formatCode="0">
                  <c:v>735.596587429813</c:v>
                </c:pt>
                <c:pt idx="19" formatCode="0">
                  <c:v>716.0442384438024</c:v>
                </c:pt>
                <c:pt idx="20" formatCode="0">
                  <c:v>689.5180145298445</c:v>
                </c:pt>
                <c:pt idx="21" formatCode="0">
                  <c:v>661.5539105758831</c:v>
                </c:pt>
                <c:pt idx="22" formatCode="0">
                  <c:v>635.0992837543471</c:v>
                </c:pt>
                <c:pt idx="23" formatCode="0">
                  <c:v>614.7472015088513</c:v>
                </c:pt>
                <c:pt idx="24" formatCode="0">
                  <c:v>601.5261562703583</c:v>
                </c:pt>
                <c:pt idx="25" formatCode="0">
                  <c:v>593.372251262868</c:v>
                </c:pt>
                <c:pt idx="26" formatCode="0">
                  <c:v>588.871667181537</c:v>
                </c:pt>
                <c:pt idx="27" formatCode="0">
                  <c:v>587.59866933766</c:v>
                </c:pt>
                <c:pt idx="28" formatCode="0">
                  <c:v>588.33662125076</c:v>
                </c:pt>
                <c:pt idx="29" formatCode="0">
                  <c:v>590.3666979861516</c:v>
                </c:pt>
                <c:pt idx="30" formatCode="0">
                  <c:v>592.8912001174264</c:v>
                </c:pt>
                <c:pt idx="31" formatCode="0">
                  <c:v>595.596402501559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84708056"/>
        <c:axId val="-2084704888"/>
      </c:scatterChart>
      <c:valAx>
        <c:axId val="-20847080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84704888"/>
        <c:crosses val="autoZero"/>
        <c:crossBetween val="midCat"/>
      </c:valAx>
      <c:valAx>
        <c:axId val="-208470488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8470805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0.15 mm</c:v>
          </c:tx>
          <c:spPr>
            <a:ln w="28575">
              <a:noFill/>
            </a:ln>
          </c:spPr>
          <c:errBars>
            <c:errDir val="y"/>
            <c:errBarType val="both"/>
            <c:errValType val="fixedVal"/>
            <c:noEndCap val="0"/>
            <c:val val="0.017"/>
          </c:errBars>
          <c:xVal>
            <c:numRef>
              <c:f>Work!$AI$8:$AI$42</c:f>
              <c:numCache>
                <c:formatCode>General</c:formatCode>
                <c:ptCount val="35"/>
                <c:pt idx="0">
                  <c:v>-24.0</c:v>
                </c:pt>
                <c:pt idx="1">
                  <c:v>-16.0</c:v>
                </c:pt>
                <c:pt idx="2">
                  <c:v>-15.0</c:v>
                </c:pt>
                <c:pt idx="3">
                  <c:v>-14.0</c:v>
                </c:pt>
                <c:pt idx="4">
                  <c:v>-13.0</c:v>
                </c:pt>
                <c:pt idx="5">
                  <c:v>-12.0</c:v>
                </c:pt>
                <c:pt idx="6">
                  <c:v>-11.0</c:v>
                </c:pt>
                <c:pt idx="7">
                  <c:v>-10.0</c:v>
                </c:pt>
                <c:pt idx="8">
                  <c:v>-9.0</c:v>
                </c:pt>
                <c:pt idx="9">
                  <c:v>-8.0</c:v>
                </c:pt>
                <c:pt idx="10">
                  <c:v>-7.0</c:v>
                </c:pt>
                <c:pt idx="11">
                  <c:v>-6.0</c:v>
                </c:pt>
                <c:pt idx="12">
                  <c:v>-5.0</c:v>
                </c:pt>
                <c:pt idx="13">
                  <c:v>-4.0</c:v>
                </c:pt>
                <c:pt idx="14">
                  <c:v>-3.0</c:v>
                </c:pt>
                <c:pt idx="15">
                  <c:v>-2.0</c:v>
                </c:pt>
                <c:pt idx="16">
                  <c:v>-1.0</c:v>
                </c:pt>
                <c:pt idx="17">
                  <c:v>0.0</c:v>
                </c:pt>
                <c:pt idx="18">
                  <c:v>1.0</c:v>
                </c:pt>
                <c:pt idx="19">
                  <c:v>2.0</c:v>
                </c:pt>
                <c:pt idx="20">
                  <c:v>3.0</c:v>
                </c:pt>
                <c:pt idx="21">
                  <c:v>4.0</c:v>
                </c:pt>
                <c:pt idx="22">
                  <c:v>5.0</c:v>
                </c:pt>
                <c:pt idx="23">
                  <c:v>6.0</c:v>
                </c:pt>
                <c:pt idx="24">
                  <c:v>7.0</c:v>
                </c:pt>
                <c:pt idx="25">
                  <c:v>8.0</c:v>
                </c:pt>
                <c:pt idx="26">
                  <c:v>9.0</c:v>
                </c:pt>
                <c:pt idx="27">
                  <c:v>10.0</c:v>
                </c:pt>
                <c:pt idx="28">
                  <c:v>11.0</c:v>
                </c:pt>
                <c:pt idx="29">
                  <c:v>12.0</c:v>
                </c:pt>
                <c:pt idx="30">
                  <c:v>13.0</c:v>
                </c:pt>
                <c:pt idx="31">
                  <c:v>14.0</c:v>
                </c:pt>
                <c:pt idx="32">
                  <c:v>15.0</c:v>
                </c:pt>
                <c:pt idx="33">
                  <c:v>16.0</c:v>
                </c:pt>
                <c:pt idx="34">
                  <c:v>24.0</c:v>
                </c:pt>
              </c:numCache>
            </c:numRef>
          </c:xVal>
          <c:yVal>
            <c:numRef>
              <c:f>Work!$AJ$8:$AJ$42</c:f>
              <c:numCache>
                <c:formatCode>0.000</c:formatCode>
                <c:ptCount val="35"/>
                <c:pt idx="0">
                  <c:v>-90.39336991521768</c:v>
                </c:pt>
                <c:pt idx="1">
                  <c:v>-90.21312777855571</c:v>
                </c:pt>
                <c:pt idx="2">
                  <c:v>-90.16522159052775</c:v>
                </c:pt>
                <c:pt idx="3">
                  <c:v>-90.05681081390425</c:v>
                </c:pt>
                <c:pt idx="4">
                  <c:v>-90.00237392480638</c:v>
                </c:pt>
                <c:pt idx="5">
                  <c:v>-90.00907438566851</c:v>
                </c:pt>
                <c:pt idx="6">
                  <c:v>-89.99944310653399</c:v>
                </c:pt>
                <c:pt idx="7">
                  <c:v>-90.05890818541421</c:v>
                </c:pt>
                <c:pt idx="8">
                  <c:v>-90.09238616918472</c:v>
                </c:pt>
                <c:pt idx="9">
                  <c:v>-90.09287305256075</c:v>
                </c:pt>
                <c:pt idx="10">
                  <c:v>-90.07153305558769</c:v>
                </c:pt>
                <c:pt idx="11">
                  <c:v>-90.09643676957782</c:v>
                </c:pt>
                <c:pt idx="12">
                  <c:v>-90.07072564145193</c:v>
                </c:pt>
                <c:pt idx="13">
                  <c:v>-90.08456017586411</c:v>
                </c:pt>
                <c:pt idx="14">
                  <c:v>-90.13249088939347</c:v>
                </c:pt>
                <c:pt idx="15">
                  <c:v>-90.13221610156998</c:v>
                </c:pt>
                <c:pt idx="16">
                  <c:v>-90.13322352044366</c:v>
                </c:pt>
                <c:pt idx="17">
                  <c:v>-90.11253773501504</c:v>
                </c:pt>
                <c:pt idx="18">
                  <c:v>-90.10897828743975</c:v>
                </c:pt>
                <c:pt idx="19">
                  <c:v>-90.01648457844848</c:v>
                </c:pt>
                <c:pt idx="20">
                  <c:v>-90.09624301240906</c:v>
                </c:pt>
                <c:pt idx="21">
                  <c:v>-90.05557611814109</c:v>
                </c:pt>
                <c:pt idx="22">
                  <c:v>-90.12181347607824</c:v>
                </c:pt>
                <c:pt idx="23">
                  <c:v>-90.1113418802756</c:v>
                </c:pt>
                <c:pt idx="24">
                  <c:v>-90.05067486903253</c:v>
                </c:pt>
                <c:pt idx="25">
                  <c:v>-90.12229271699222</c:v>
                </c:pt>
                <c:pt idx="26">
                  <c:v>-90.06736944554135</c:v>
                </c:pt>
                <c:pt idx="27">
                  <c:v>-90.0545662769129</c:v>
                </c:pt>
                <c:pt idx="28">
                  <c:v>-90.03448755249961</c:v>
                </c:pt>
                <c:pt idx="29">
                  <c:v>-90.05918456125316</c:v>
                </c:pt>
                <c:pt idx="30">
                  <c:v>-90.04915416649204</c:v>
                </c:pt>
                <c:pt idx="31">
                  <c:v>-90.06827460692602</c:v>
                </c:pt>
                <c:pt idx="32">
                  <c:v>-90.18340648608574</c:v>
                </c:pt>
                <c:pt idx="33">
                  <c:v>-90.18595164688932</c:v>
                </c:pt>
                <c:pt idx="34">
                  <c:v>-90.37980632146621</c:v>
                </c:pt>
              </c:numCache>
            </c:numRef>
          </c:yVal>
          <c:smooth val="0"/>
        </c:ser>
        <c:ser>
          <c:idx val="1"/>
          <c:order val="1"/>
          <c:tx>
            <c:v>2.5 mm</c:v>
          </c:tx>
          <c:spPr>
            <a:ln w="28575">
              <a:noFill/>
            </a:ln>
          </c:spPr>
          <c:errBars>
            <c:errDir val="y"/>
            <c:errBarType val="both"/>
            <c:errValType val="fixedVal"/>
            <c:noEndCap val="0"/>
            <c:val val="0.017"/>
          </c:errBars>
          <c:xVal>
            <c:numRef>
              <c:f>Work!$AI$44:$AI$56</c:f>
              <c:numCache>
                <c:formatCode>General</c:formatCode>
                <c:ptCount val="13"/>
                <c:pt idx="0">
                  <c:v>-24.0</c:v>
                </c:pt>
                <c:pt idx="1">
                  <c:v>-16.0</c:v>
                </c:pt>
                <c:pt idx="2">
                  <c:v>-12.0</c:v>
                </c:pt>
                <c:pt idx="3">
                  <c:v>-9.0</c:v>
                </c:pt>
                <c:pt idx="4">
                  <c:v>-6.0</c:v>
                </c:pt>
                <c:pt idx="5">
                  <c:v>-3.0</c:v>
                </c:pt>
                <c:pt idx="6">
                  <c:v>0.0</c:v>
                </c:pt>
                <c:pt idx="7">
                  <c:v>3.0</c:v>
                </c:pt>
                <c:pt idx="8">
                  <c:v>6.0</c:v>
                </c:pt>
                <c:pt idx="9">
                  <c:v>9.0</c:v>
                </c:pt>
                <c:pt idx="10">
                  <c:v>12.0</c:v>
                </c:pt>
                <c:pt idx="11">
                  <c:v>16.0</c:v>
                </c:pt>
                <c:pt idx="12">
                  <c:v>24.0</c:v>
                </c:pt>
              </c:numCache>
            </c:numRef>
          </c:xVal>
          <c:yVal>
            <c:numRef>
              <c:f>Work!$AJ$44:$AJ$56</c:f>
              <c:numCache>
                <c:formatCode>0.000</c:formatCode>
                <c:ptCount val="13"/>
                <c:pt idx="0">
                  <c:v>-90.27066109267567</c:v>
                </c:pt>
                <c:pt idx="1">
                  <c:v>-90.21195662443454</c:v>
                </c:pt>
                <c:pt idx="2">
                  <c:v>-89.96340151210843</c:v>
                </c:pt>
                <c:pt idx="3">
                  <c:v>-90.07453600777744</c:v>
                </c:pt>
                <c:pt idx="4">
                  <c:v>-90.06088379585536</c:v>
                </c:pt>
                <c:pt idx="5">
                  <c:v>-90.05831045654271</c:v>
                </c:pt>
                <c:pt idx="6">
                  <c:v>-90.12992279119969</c:v>
                </c:pt>
                <c:pt idx="7">
                  <c:v>-90.06516472829265</c:v>
                </c:pt>
                <c:pt idx="8">
                  <c:v>-90.16754120512814</c:v>
                </c:pt>
                <c:pt idx="9">
                  <c:v>-90.0141702982261</c:v>
                </c:pt>
                <c:pt idx="10">
                  <c:v>-90.00950164285788</c:v>
                </c:pt>
                <c:pt idx="11">
                  <c:v>-90.20071229619614</c:v>
                </c:pt>
                <c:pt idx="12">
                  <c:v>-90.31535309052862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59586904"/>
        <c:axId val="-2059583848"/>
      </c:scatterChart>
      <c:valAx>
        <c:axId val="-20595869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59583848"/>
        <c:crosses val="autoZero"/>
        <c:crossBetween val="midCat"/>
      </c:valAx>
      <c:valAx>
        <c:axId val="-2059583848"/>
        <c:scaling>
          <c:orientation val="minMax"/>
        </c:scaling>
        <c:delete val="0"/>
        <c:axPos val="l"/>
        <c:majorGridlines/>
        <c:numFmt formatCode="0.000" sourceLinked="1"/>
        <c:majorTickMark val="out"/>
        <c:minorTickMark val="none"/>
        <c:tickLblPos val="nextTo"/>
        <c:crossAx val="-205958690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0.15 mm</c:v>
          </c:tx>
          <c:errBars>
            <c:errDir val="y"/>
            <c:errBarType val="both"/>
            <c:errValType val="fixedVal"/>
            <c:noEndCap val="0"/>
            <c:val val="0.017"/>
          </c:errBars>
          <c:xVal>
            <c:numRef>
              <c:f>Work!$AI$8:$AI$42</c:f>
              <c:numCache>
                <c:formatCode>General</c:formatCode>
                <c:ptCount val="35"/>
                <c:pt idx="0">
                  <c:v>-24.0</c:v>
                </c:pt>
                <c:pt idx="1">
                  <c:v>-16.0</c:v>
                </c:pt>
                <c:pt idx="2">
                  <c:v>-15.0</c:v>
                </c:pt>
                <c:pt idx="3">
                  <c:v>-14.0</c:v>
                </c:pt>
                <c:pt idx="4">
                  <c:v>-13.0</c:v>
                </c:pt>
                <c:pt idx="5">
                  <c:v>-12.0</c:v>
                </c:pt>
                <c:pt idx="6">
                  <c:v>-11.0</c:v>
                </c:pt>
                <c:pt idx="7">
                  <c:v>-10.0</c:v>
                </c:pt>
                <c:pt idx="8">
                  <c:v>-9.0</c:v>
                </c:pt>
                <c:pt idx="9">
                  <c:v>-8.0</c:v>
                </c:pt>
                <c:pt idx="10">
                  <c:v>-7.0</c:v>
                </c:pt>
                <c:pt idx="11">
                  <c:v>-6.0</c:v>
                </c:pt>
                <c:pt idx="12">
                  <c:v>-5.0</c:v>
                </c:pt>
                <c:pt idx="13">
                  <c:v>-4.0</c:v>
                </c:pt>
                <c:pt idx="14">
                  <c:v>-3.0</c:v>
                </c:pt>
                <c:pt idx="15">
                  <c:v>-2.0</c:v>
                </c:pt>
                <c:pt idx="16">
                  <c:v>-1.0</c:v>
                </c:pt>
                <c:pt idx="17">
                  <c:v>0.0</c:v>
                </c:pt>
                <c:pt idx="18">
                  <c:v>1.0</c:v>
                </c:pt>
                <c:pt idx="19">
                  <c:v>2.0</c:v>
                </c:pt>
                <c:pt idx="20">
                  <c:v>3.0</c:v>
                </c:pt>
                <c:pt idx="21">
                  <c:v>4.0</c:v>
                </c:pt>
                <c:pt idx="22">
                  <c:v>5.0</c:v>
                </c:pt>
                <c:pt idx="23">
                  <c:v>6.0</c:v>
                </c:pt>
                <c:pt idx="24">
                  <c:v>7.0</c:v>
                </c:pt>
                <c:pt idx="25">
                  <c:v>8.0</c:v>
                </c:pt>
                <c:pt idx="26">
                  <c:v>9.0</c:v>
                </c:pt>
                <c:pt idx="27">
                  <c:v>10.0</c:v>
                </c:pt>
                <c:pt idx="28">
                  <c:v>11.0</c:v>
                </c:pt>
                <c:pt idx="29">
                  <c:v>12.0</c:v>
                </c:pt>
                <c:pt idx="30">
                  <c:v>13.0</c:v>
                </c:pt>
                <c:pt idx="31">
                  <c:v>14.0</c:v>
                </c:pt>
                <c:pt idx="32">
                  <c:v>15.0</c:v>
                </c:pt>
                <c:pt idx="33">
                  <c:v>16.0</c:v>
                </c:pt>
                <c:pt idx="34">
                  <c:v>24.0</c:v>
                </c:pt>
              </c:numCache>
            </c:numRef>
          </c:xVal>
          <c:yVal>
            <c:numRef>
              <c:f>Work!$AP$8:$AP$42</c:f>
              <c:numCache>
                <c:formatCode>0</c:formatCode>
                <c:ptCount val="35"/>
                <c:pt idx="0">
                  <c:v>-888.6879288341661</c:v>
                </c:pt>
                <c:pt idx="1">
                  <c:v>671.50804073952</c:v>
                </c:pt>
                <c:pt idx="2">
                  <c:v>1087.426300352468</c:v>
                </c:pt>
                <c:pt idx="3">
                  <c:v>2030.566051879447</c:v>
                </c:pt>
                <c:pt idx="4">
                  <c:v>2505.159047570303</c:v>
                </c:pt>
                <c:pt idx="5">
                  <c:v>2446.706457315895</c:v>
                </c:pt>
                <c:pt idx="6">
                  <c:v>2530.729751125353</c:v>
                </c:pt>
                <c:pt idx="7">
                  <c:v>1601.184516913082</c:v>
                </c:pt>
                <c:pt idx="8">
                  <c:v>1072.141747940231</c:v>
                </c:pt>
                <c:pt idx="9">
                  <c:v>1067.906724692022</c:v>
                </c:pt>
                <c:pt idx="10">
                  <c:v>1253.5775184284</c:v>
                </c:pt>
                <c:pt idx="11">
                  <c:v>1036.910338076028</c:v>
                </c:pt>
                <c:pt idx="12">
                  <c:v>1260.604540521933</c:v>
                </c:pt>
                <c:pt idx="13">
                  <c:v>1140.221429663541</c:v>
                </c:pt>
                <c:pt idx="14">
                  <c:v>723.4822666793834</c:v>
                </c:pt>
                <c:pt idx="15">
                  <c:v>725.869953613981</c:v>
                </c:pt>
                <c:pt idx="16">
                  <c:v>717.1163712232852</c:v>
                </c:pt>
                <c:pt idx="17">
                  <c:v>896.903852928878</c:v>
                </c:pt>
                <c:pt idx="18">
                  <c:v>927.8500754004966</c:v>
                </c:pt>
                <c:pt idx="19">
                  <c:v>1733.010934112797</c:v>
                </c:pt>
                <c:pt idx="20">
                  <c:v>1038.595518897135</c:v>
                </c:pt>
                <c:pt idx="21">
                  <c:v>1392.480167804515</c:v>
                </c:pt>
                <c:pt idx="22">
                  <c:v>816.2730829721957</c:v>
                </c:pt>
                <c:pt idx="23">
                  <c:v>907.300422288936</c:v>
                </c:pt>
                <c:pt idx="24">
                  <c:v>1435.156411821026</c:v>
                </c:pt>
                <c:pt idx="25">
                  <c:v>812.1077405557941</c:v>
                </c:pt>
                <c:pt idx="26">
                  <c:v>1289.81550612646</c:v>
                </c:pt>
                <c:pt idx="27">
                  <c:v>1638.995864075303</c:v>
                </c:pt>
                <c:pt idx="28">
                  <c:v>2225.103526796953</c:v>
                </c:pt>
                <c:pt idx="29">
                  <c:v>2009.886559045825</c:v>
                </c:pt>
                <c:pt idx="30">
                  <c:v>2097.277595848584</c:v>
                </c:pt>
                <c:pt idx="31">
                  <c:v>1930.708223441337</c:v>
                </c:pt>
                <c:pt idx="32">
                  <c:v>929.4849713954842</c:v>
                </c:pt>
                <c:pt idx="33">
                  <c:v>907.3854647935168</c:v>
                </c:pt>
                <c:pt idx="34">
                  <c:v>-771.5352336648112</c:v>
                </c:pt>
              </c:numCache>
            </c:numRef>
          </c:yVal>
          <c:smooth val="0"/>
        </c:ser>
        <c:ser>
          <c:idx val="1"/>
          <c:order val="1"/>
          <c:tx>
            <c:v>2.5 mm</c:v>
          </c:tx>
          <c:spPr>
            <a:ln w="28575">
              <a:noFill/>
            </a:ln>
          </c:spPr>
          <c:errBars>
            <c:errDir val="y"/>
            <c:errBarType val="both"/>
            <c:errValType val="fixedVal"/>
            <c:noEndCap val="0"/>
            <c:val val="0.017"/>
          </c:errBars>
          <c:xVal>
            <c:numRef>
              <c:f>Work!$AI$44:$AI$56</c:f>
              <c:numCache>
                <c:formatCode>General</c:formatCode>
                <c:ptCount val="13"/>
                <c:pt idx="0">
                  <c:v>-24.0</c:v>
                </c:pt>
                <c:pt idx="1">
                  <c:v>-16.0</c:v>
                </c:pt>
                <c:pt idx="2">
                  <c:v>-12.0</c:v>
                </c:pt>
                <c:pt idx="3">
                  <c:v>-9.0</c:v>
                </c:pt>
                <c:pt idx="4">
                  <c:v>-6.0</c:v>
                </c:pt>
                <c:pt idx="5">
                  <c:v>-3.0</c:v>
                </c:pt>
                <c:pt idx="6">
                  <c:v>0.0</c:v>
                </c:pt>
                <c:pt idx="7">
                  <c:v>3.0</c:v>
                </c:pt>
                <c:pt idx="8">
                  <c:v>6.0</c:v>
                </c:pt>
                <c:pt idx="9">
                  <c:v>9.0</c:v>
                </c:pt>
                <c:pt idx="10">
                  <c:v>12.0</c:v>
                </c:pt>
                <c:pt idx="11">
                  <c:v>16.0</c:v>
                </c:pt>
                <c:pt idx="12">
                  <c:v>24.0</c:v>
                </c:pt>
              </c:numCache>
            </c:numRef>
          </c:xVal>
          <c:yVal>
            <c:numRef>
              <c:f>Work!$AP$44:$AP$56</c:f>
              <c:numCache>
                <c:formatCode>0</c:formatCode>
                <c:ptCount val="13"/>
                <c:pt idx="0">
                  <c:v>427.2796663688727</c:v>
                </c:pt>
                <c:pt idx="1">
                  <c:v>936.383761635655</c:v>
                </c:pt>
                <c:pt idx="2">
                  <c:v>3100.609355973994</c:v>
                </c:pt>
                <c:pt idx="3">
                  <c:v>2131.197683537723</c:v>
                </c:pt>
                <c:pt idx="4">
                  <c:v>2250.132404952827</c:v>
                </c:pt>
                <c:pt idx="5">
                  <c:v>2272.555461606402</c:v>
                </c:pt>
                <c:pt idx="6">
                  <c:v>1649.116820274169</c:v>
                </c:pt>
                <c:pt idx="7">
                  <c:v>2212.833402543991</c:v>
                </c:pt>
                <c:pt idx="8">
                  <c:v>1322.087767670626</c:v>
                </c:pt>
                <c:pt idx="9">
                  <c:v>2657.410276445401</c:v>
                </c:pt>
                <c:pt idx="10">
                  <c:v>2698.141927052605</c:v>
                </c:pt>
                <c:pt idx="11">
                  <c:v>1033.987326497503</c:v>
                </c:pt>
                <c:pt idx="12">
                  <c:v>40.21920477014611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59559528"/>
        <c:axId val="-2059556472"/>
      </c:scatterChart>
      <c:valAx>
        <c:axId val="-20595595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59556472"/>
        <c:crosses val="autoZero"/>
        <c:crossBetween val="midCat"/>
      </c:valAx>
      <c:valAx>
        <c:axId val="-2059556472"/>
        <c:scaling>
          <c:orientation val="minMax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-205955952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'980051'!$B$269:$B$300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'980051'!$E$269:$E$300</c:f>
              <c:numCache>
                <c:formatCode>General</c:formatCode>
                <c:ptCount val="32"/>
                <c:pt idx="0">
                  <c:v>465.0</c:v>
                </c:pt>
                <c:pt idx="1">
                  <c:v>445.0</c:v>
                </c:pt>
                <c:pt idx="2">
                  <c:v>447.0</c:v>
                </c:pt>
                <c:pt idx="3">
                  <c:v>467.0</c:v>
                </c:pt>
                <c:pt idx="4">
                  <c:v>435.0</c:v>
                </c:pt>
                <c:pt idx="5">
                  <c:v>531.0</c:v>
                </c:pt>
                <c:pt idx="6">
                  <c:v>496.0</c:v>
                </c:pt>
                <c:pt idx="7">
                  <c:v>509.0</c:v>
                </c:pt>
                <c:pt idx="8">
                  <c:v>532.0</c:v>
                </c:pt>
                <c:pt idx="9">
                  <c:v>564.0</c:v>
                </c:pt>
                <c:pt idx="10">
                  <c:v>530.0</c:v>
                </c:pt>
                <c:pt idx="11">
                  <c:v>580.0</c:v>
                </c:pt>
                <c:pt idx="12">
                  <c:v>604.0</c:v>
                </c:pt>
                <c:pt idx="13">
                  <c:v>609.0</c:v>
                </c:pt>
                <c:pt idx="14">
                  <c:v>734.0</c:v>
                </c:pt>
                <c:pt idx="15">
                  <c:v>702.0</c:v>
                </c:pt>
                <c:pt idx="16">
                  <c:v>755.0</c:v>
                </c:pt>
                <c:pt idx="17">
                  <c:v>743.0</c:v>
                </c:pt>
                <c:pt idx="18">
                  <c:v>828.0</c:v>
                </c:pt>
                <c:pt idx="19">
                  <c:v>781.0</c:v>
                </c:pt>
                <c:pt idx="20">
                  <c:v>728.0</c:v>
                </c:pt>
                <c:pt idx="21">
                  <c:v>707.0</c:v>
                </c:pt>
                <c:pt idx="22">
                  <c:v>606.0</c:v>
                </c:pt>
                <c:pt idx="23">
                  <c:v>663.0</c:v>
                </c:pt>
                <c:pt idx="24">
                  <c:v>626.0</c:v>
                </c:pt>
                <c:pt idx="25">
                  <c:v>600.0</c:v>
                </c:pt>
                <c:pt idx="26">
                  <c:v>593.0</c:v>
                </c:pt>
                <c:pt idx="27">
                  <c:v>614.0</c:v>
                </c:pt>
                <c:pt idx="28">
                  <c:v>611.0</c:v>
                </c:pt>
                <c:pt idx="29">
                  <c:v>618.0</c:v>
                </c:pt>
                <c:pt idx="30">
                  <c:v>556.0</c:v>
                </c:pt>
                <c:pt idx="31">
                  <c:v>658.0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'980051'!$B$269:$B$300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'980051'!$F$269:$F$300</c:f>
              <c:numCache>
                <c:formatCode>0</c:formatCode>
                <c:ptCount val="32"/>
                <c:pt idx="3">
                  <c:v>480.438801401614</c:v>
                </c:pt>
                <c:pt idx="4">
                  <c:v>485.4115711744146</c:v>
                </c:pt>
                <c:pt idx="5">
                  <c:v>490.3311866713821</c:v>
                </c:pt>
                <c:pt idx="6">
                  <c:v>496.0910759109325</c:v>
                </c:pt>
                <c:pt idx="7">
                  <c:v>503.1545165511029</c:v>
                </c:pt>
                <c:pt idx="8">
                  <c:v>512.4469454739449</c:v>
                </c:pt>
                <c:pt idx="9">
                  <c:v>525.4328448306136</c:v>
                </c:pt>
                <c:pt idx="10">
                  <c:v>543.1579173972323</c:v>
                </c:pt>
                <c:pt idx="11">
                  <c:v>568.9935947574074</c:v>
                </c:pt>
                <c:pt idx="12">
                  <c:v>602.8141782881158</c:v>
                </c:pt>
                <c:pt idx="13">
                  <c:v>641.4553091390982</c:v>
                </c:pt>
                <c:pt idx="14">
                  <c:v>686.1686836802734</c:v>
                </c:pt>
                <c:pt idx="15">
                  <c:v>728.8910637100887</c:v>
                </c:pt>
                <c:pt idx="16">
                  <c:v>761.8129983690606</c:v>
                </c:pt>
                <c:pt idx="17">
                  <c:v>778.5913009362312</c:v>
                </c:pt>
                <c:pt idx="18">
                  <c:v>777.5799555547444</c:v>
                </c:pt>
                <c:pt idx="19">
                  <c:v>760.3839411957164</c:v>
                </c:pt>
                <c:pt idx="20">
                  <c:v>730.7882997442665</c:v>
                </c:pt>
                <c:pt idx="21">
                  <c:v>696.3681587105474</c:v>
                </c:pt>
                <c:pt idx="22">
                  <c:v>662.1878283523644</c:v>
                </c:pt>
                <c:pt idx="23">
                  <c:v>635.4036516012722</c:v>
                </c:pt>
                <c:pt idx="24">
                  <c:v>618.12977121571</c:v>
                </c:pt>
                <c:pt idx="25">
                  <c:v>607.860194585724</c:v>
                </c:pt>
                <c:pt idx="26">
                  <c:v>602.778352259775</c:v>
                </c:pt>
                <c:pt idx="27">
                  <c:v>602.1971755969454</c:v>
                </c:pt>
                <c:pt idx="28">
                  <c:v>604.1670260078689</c:v>
                </c:pt>
                <c:pt idx="29">
                  <c:v>607.9320951701021</c:v>
                </c:pt>
                <c:pt idx="30">
                  <c:v>612.2239698652522</c:v>
                </c:pt>
                <c:pt idx="31">
                  <c:v>616.6721742221386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66568008"/>
        <c:axId val="-2066564840"/>
      </c:scatterChart>
      <c:valAx>
        <c:axId val="-20665680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66564840"/>
        <c:crosses val="autoZero"/>
        <c:crossBetween val="midCat"/>
      </c:valAx>
      <c:valAx>
        <c:axId val="-20665648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6656800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Work!$AH$59:$AH$67</c:f>
              <c:numCache>
                <c:formatCode>General</c:formatCode>
                <c:ptCount val="9"/>
                <c:pt idx="0">
                  <c:v>0.15</c:v>
                </c:pt>
                <c:pt idx="1">
                  <c:v>0.45</c:v>
                </c:pt>
                <c:pt idx="2">
                  <c:v>0.75</c:v>
                </c:pt>
                <c:pt idx="3">
                  <c:v>1.05</c:v>
                </c:pt>
                <c:pt idx="4">
                  <c:v>1.35</c:v>
                </c:pt>
                <c:pt idx="5">
                  <c:v>1.65</c:v>
                </c:pt>
                <c:pt idx="6">
                  <c:v>1.95</c:v>
                </c:pt>
                <c:pt idx="7">
                  <c:v>2.25</c:v>
                </c:pt>
                <c:pt idx="8">
                  <c:v>2.5</c:v>
                </c:pt>
              </c:numCache>
            </c:numRef>
          </c:xVal>
          <c:yVal>
            <c:numRef>
              <c:f>Work!$AP$59:$AP$67</c:f>
              <c:numCache>
                <c:formatCode>0</c:formatCode>
                <c:ptCount val="9"/>
                <c:pt idx="0">
                  <c:v>1800.359408908056</c:v>
                </c:pt>
                <c:pt idx="1">
                  <c:v>1779.459751918238</c:v>
                </c:pt>
                <c:pt idx="2">
                  <c:v>1660.10278941182</c:v>
                </c:pt>
                <c:pt idx="3">
                  <c:v>1756.664947876069</c:v>
                </c:pt>
                <c:pt idx="4">
                  <c:v>1800.984323681405</c:v>
                </c:pt>
                <c:pt idx="5">
                  <c:v>2056.064808399172</c:v>
                </c:pt>
                <c:pt idx="6">
                  <c:v>1770.603168017245</c:v>
                </c:pt>
                <c:pt idx="7">
                  <c:v>2097.178040494056</c:v>
                </c:pt>
                <c:pt idx="8">
                  <c:v>1649.116820274169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59532168"/>
        <c:axId val="-2059526504"/>
      </c:scatterChart>
      <c:valAx>
        <c:axId val="-20595321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/>
                </a:pPr>
                <a:r>
                  <a:rPr lang="en-CA" sz="1400"/>
                  <a:t>Depth</a:t>
                </a:r>
                <a:r>
                  <a:rPr lang="en-CA" sz="1400" baseline="0"/>
                  <a:t> (mm)</a:t>
                </a:r>
                <a:endParaRPr lang="en-CA" sz="1400"/>
              </a:p>
            </c:rich>
          </c:tx>
          <c:layout>
            <c:manualLayout>
              <c:xMode val="edge"/>
              <c:yMode val="edge"/>
              <c:x val="0.493944154269575"/>
              <c:y val="0.915296831661095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-2059526504"/>
        <c:crosses val="autoZero"/>
        <c:crossBetween val="midCat"/>
      </c:valAx>
      <c:valAx>
        <c:axId val="-205952650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400">
                    <a:latin typeface="+mn-lt"/>
                  </a:defRPr>
                </a:pPr>
                <a:r>
                  <a:rPr lang="en-CA" sz="1400">
                    <a:latin typeface="Symbol" pitchFamily="18" charset="2"/>
                  </a:rPr>
                  <a:t>m</a:t>
                </a:r>
                <a:r>
                  <a:rPr lang="en-CA" sz="1400">
                    <a:latin typeface="+mn-lt"/>
                  </a:rPr>
                  <a:t>strain</a:t>
                </a:r>
              </a:p>
            </c:rich>
          </c:tx>
          <c:layout/>
          <c:overlay val="0"/>
        </c:title>
        <c:numFmt formatCode="0" sourceLinked="1"/>
        <c:majorTickMark val="out"/>
        <c:minorTickMark val="none"/>
        <c:tickLblPos val="nextTo"/>
        <c:crossAx val="-205953216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errBars>
            <c:errDir val="y"/>
            <c:errBarType val="both"/>
            <c:errValType val="fixedVal"/>
            <c:noEndCap val="0"/>
            <c:val val="0.017"/>
          </c:errBars>
          <c:xVal>
            <c:numRef>
              <c:f>Work!$AI$8:$AI$42</c:f>
              <c:numCache>
                <c:formatCode>General</c:formatCode>
                <c:ptCount val="35"/>
                <c:pt idx="0">
                  <c:v>-24.0</c:v>
                </c:pt>
                <c:pt idx="1">
                  <c:v>-16.0</c:v>
                </c:pt>
                <c:pt idx="2">
                  <c:v>-15.0</c:v>
                </c:pt>
                <c:pt idx="3">
                  <c:v>-14.0</c:v>
                </c:pt>
                <c:pt idx="4">
                  <c:v>-13.0</c:v>
                </c:pt>
                <c:pt idx="5">
                  <c:v>-12.0</c:v>
                </c:pt>
                <c:pt idx="6">
                  <c:v>-11.0</c:v>
                </c:pt>
                <c:pt idx="7">
                  <c:v>-10.0</c:v>
                </c:pt>
                <c:pt idx="8">
                  <c:v>-9.0</c:v>
                </c:pt>
                <c:pt idx="9">
                  <c:v>-8.0</c:v>
                </c:pt>
                <c:pt idx="10">
                  <c:v>-7.0</c:v>
                </c:pt>
                <c:pt idx="11">
                  <c:v>-6.0</c:v>
                </c:pt>
                <c:pt idx="12">
                  <c:v>-5.0</c:v>
                </c:pt>
                <c:pt idx="13">
                  <c:v>-4.0</c:v>
                </c:pt>
                <c:pt idx="14">
                  <c:v>-3.0</c:v>
                </c:pt>
                <c:pt idx="15">
                  <c:v>-2.0</c:v>
                </c:pt>
                <c:pt idx="16">
                  <c:v>-1.0</c:v>
                </c:pt>
                <c:pt idx="17">
                  <c:v>0.0</c:v>
                </c:pt>
                <c:pt idx="18">
                  <c:v>1.0</c:v>
                </c:pt>
                <c:pt idx="19">
                  <c:v>2.0</c:v>
                </c:pt>
                <c:pt idx="20">
                  <c:v>3.0</c:v>
                </c:pt>
                <c:pt idx="21">
                  <c:v>4.0</c:v>
                </c:pt>
                <c:pt idx="22">
                  <c:v>5.0</c:v>
                </c:pt>
                <c:pt idx="23">
                  <c:v>6.0</c:v>
                </c:pt>
                <c:pt idx="24">
                  <c:v>7.0</c:v>
                </c:pt>
                <c:pt idx="25">
                  <c:v>8.0</c:v>
                </c:pt>
                <c:pt idx="26">
                  <c:v>9.0</c:v>
                </c:pt>
                <c:pt idx="27">
                  <c:v>10.0</c:v>
                </c:pt>
                <c:pt idx="28">
                  <c:v>11.0</c:v>
                </c:pt>
                <c:pt idx="29">
                  <c:v>12.0</c:v>
                </c:pt>
                <c:pt idx="30">
                  <c:v>13.0</c:v>
                </c:pt>
                <c:pt idx="31">
                  <c:v>14.0</c:v>
                </c:pt>
                <c:pt idx="32">
                  <c:v>15.0</c:v>
                </c:pt>
                <c:pt idx="33">
                  <c:v>16.0</c:v>
                </c:pt>
                <c:pt idx="34">
                  <c:v>24.0</c:v>
                </c:pt>
              </c:numCache>
            </c:numRef>
          </c:xVal>
          <c:yVal>
            <c:numRef>
              <c:f>Work!$AL$8:$AL$42</c:f>
              <c:numCache>
                <c:formatCode>0.000</c:formatCode>
                <c:ptCount val="35"/>
                <c:pt idx="0">
                  <c:v>0.950423753714142</c:v>
                </c:pt>
                <c:pt idx="1">
                  <c:v>0.995172906552776</c:v>
                </c:pt>
                <c:pt idx="2">
                  <c:v>0.936718961612742</c:v>
                </c:pt>
                <c:pt idx="3">
                  <c:v>1.106427079660164</c:v>
                </c:pt>
                <c:pt idx="4">
                  <c:v>1.004481584014032</c:v>
                </c:pt>
                <c:pt idx="5">
                  <c:v>0.941629508050268</c:v>
                </c:pt>
                <c:pt idx="6">
                  <c:v>0.942134834126908</c:v>
                </c:pt>
                <c:pt idx="7">
                  <c:v>0.963128514162556</c:v>
                </c:pt>
                <c:pt idx="8">
                  <c:v>0.92028528204417</c:v>
                </c:pt>
                <c:pt idx="9">
                  <c:v>1.027835877808224</c:v>
                </c:pt>
                <c:pt idx="10">
                  <c:v>1.201694209047</c:v>
                </c:pt>
                <c:pt idx="11">
                  <c:v>1.022798303290078</c:v>
                </c:pt>
                <c:pt idx="12">
                  <c:v>1.504375480628801</c:v>
                </c:pt>
                <c:pt idx="13">
                  <c:v>1.011311297848232</c:v>
                </c:pt>
                <c:pt idx="14">
                  <c:v>1.226358758035992</c:v>
                </c:pt>
                <c:pt idx="15">
                  <c:v>0.937689220637252</c:v>
                </c:pt>
                <c:pt idx="16">
                  <c:v>0.910622846813966</c:v>
                </c:pt>
                <c:pt idx="17">
                  <c:v>1.4550502336567</c:v>
                </c:pt>
                <c:pt idx="18">
                  <c:v>1.223768836891599</c:v>
                </c:pt>
                <c:pt idx="19">
                  <c:v>1.166359665118586</c:v>
                </c:pt>
                <c:pt idx="20">
                  <c:v>1.73307674462207</c:v>
                </c:pt>
                <c:pt idx="21">
                  <c:v>0.998373702487367</c:v>
                </c:pt>
                <c:pt idx="22">
                  <c:v>1.209467070981763</c:v>
                </c:pt>
                <c:pt idx="23">
                  <c:v>1.027705355241756</c:v>
                </c:pt>
                <c:pt idx="24">
                  <c:v>1.044247777714207</c:v>
                </c:pt>
                <c:pt idx="25">
                  <c:v>1.081972890913269</c:v>
                </c:pt>
                <c:pt idx="26">
                  <c:v>1.083088423689613</c:v>
                </c:pt>
                <c:pt idx="27">
                  <c:v>1.067988369809927</c:v>
                </c:pt>
                <c:pt idx="28">
                  <c:v>0.975434985820791</c:v>
                </c:pt>
                <c:pt idx="29">
                  <c:v>0.953284675389154</c:v>
                </c:pt>
                <c:pt idx="30">
                  <c:v>0.895084584165</c:v>
                </c:pt>
                <c:pt idx="31">
                  <c:v>0.782152508421125</c:v>
                </c:pt>
                <c:pt idx="32">
                  <c:v>0.91898309661287</c:v>
                </c:pt>
                <c:pt idx="33">
                  <c:v>0.862535245893797</c:v>
                </c:pt>
                <c:pt idx="34">
                  <c:v>1.119302107616676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59504616"/>
        <c:axId val="-2059501560"/>
      </c:scatterChart>
      <c:valAx>
        <c:axId val="-20595046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59501560"/>
        <c:crosses val="autoZero"/>
        <c:crossBetween val="midCat"/>
      </c:valAx>
      <c:valAx>
        <c:axId val="-2059501560"/>
        <c:scaling>
          <c:orientation val="minMax"/>
          <c:max val="1.8"/>
          <c:min val="0.7"/>
        </c:scaling>
        <c:delete val="0"/>
        <c:axPos val="l"/>
        <c:majorGridlines/>
        <c:numFmt formatCode="0.000" sourceLinked="1"/>
        <c:majorTickMark val="out"/>
        <c:minorTickMark val="none"/>
        <c:tickLblPos val="nextTo"/>
        <c:crossAx val="-205950461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0.15 mm</c:v>
          </c:tx>
          <c:spPr>
            <a:ln w="28575">
              <a:noFill/>
            </a:ln>
          </c:spPr>
          <c:errBars>
            <c:errDir val="y"/>
            <c:errBarType val="both"/>
            <c:errValType val="fixedVal"/>
            <c:noEndCap val="0"/>
            <c:val val="0.017"/>
          </c:errBars>
          <c:xVal>
            <c:numRef>
              <c:f>'Work (2)'!$AI$8:$AI$42</c:f>
              <c:numCache>
                <c:formatCode>General</c:formatCode>
                <c:ptCount val="35"/>
                <c:pt idx="0">
                  <c:v>-24.0</c:v>
                </c:pt>
                <c:pt idx="1">
                  <c:v>-16.0</c:v>
                </c:pt>
                <c:pt idx="2">
                  <c:v>-15.0</c:v>
                </c:pt>
                <c:pt idx="3">
                  <c:v>-14.0</c:v>
                </c:pt>
                <c:pt idx="4">
                  <c:v>-13.0</c:v>
                </c:pt>
                <c:pt idx="5">
                  <c:v>-12.0</c:v>
                </c:pt>
                <c:pt idx="6">
                  <c:v>-11.0</c:v>
                </c:pt>
                <c:pt idx="7">
                  <c:v>-10.0</c:v>
                </c:pt>
                <c:pt idx="8">
                  <c:v>-9.0</c:v>
                </c:pt>
                <c:pt idx="9">
                  <c:v>-8.0</c:v>
                </c:pt>
                <c:pt idx="10">
                  <c:v>-7.0</c:v>
                </c:pt>
                <c:pt idx="11">
                  <c:v>-6.0</c:v>
                </c:pt>
                <c:pt idx="12">
                  <c:v>-5.0</c:v>
                </c:pt>
                <c:pt idx="13">
                  <c:v>-4.0</c:v>
                </c:pt>
                <c:pt idx="14">
                  <c:v>-3.0</c:v>
                </c:pt>
                <c:pt idx="15">
                  <c:v>-2.0</c:v>
                </c:pt>
                <c:pt idx="16">
                  <c:v>-1.0</c:v>
                </c:pt>
                <c:pt idx="17">
                  <c:v>0.0</c:v>
                </c:pt>
                <c:pt idx="18">
                  <c:v>1.0</c:v>
                </c:pt>
                <c:pt idx="19">
                  <c:v>2.0</c:v>
                </c:pt>
                <c:pt idx="20">
                  <c:v>3.0</c:v>
                </c:pt>
                <c:pt idx="21">
                  <c:v>4.0</c:v>
                </c:pt>
                <c:pt idx="22">
                  <c:v>5.0</c:v>
                </c:pt>
                <c:pt idx="23">
                  <c:v>6.0</c:v>
                </c:pt>
                <c:pt idx="24">
                  <c:v>7.0</c:v>
                </c:pt>
                <c:pt idx="25">
                  <c:v>8.0</c:v>
                </c:pt>
                <c:pt idx="26">
                  <c:v>9.0</c:v>
                </c:pt>
                <c:pt idx="27">
                  <c:v>10.0</c:v>
                </c:pt>
                <c:pt idx="28">
                  <c:v>11.0</c:v>
                </c:pt>
                <c:pt idx="29">
                  <c:v>12.0</c:v>
                </c:pt>
                <c:pt idx="30">
                  <c:v>13.0</c:v>
                </c:pt>
                <c:pt idx="31">
                  <c:v>14.0</c:v>
                </c:pt>
                <c:pt idx="32">
                  <c:v>15.0</c:v>
                </c:pt>
                <c:pt idx="33">
                  <c:v>16.0</c:v>
                </c:pt>
                <c:pt idx="34">
                  <c:v>24.0</c:v>
                </c:pt>
              </c:numCache>
            </c:numRef>
          </c:xVal>
          <c:yVal>
            <c:numRef>
              <c:f>'Work (2)'!$AJ$8:$AJ$42</c:f>
              <c:numCache>
                <c:formatCode>0.000</c:formatCode>
                <c:ptCount val="35"/>
                <c:pt idx="0">
                  <c:v>-90.39336991521768</c:v>
                </c:pt>
                <c:pt idx="1">
                  <c:v>-90.21312777855571</c:v>
                </c:pt>
                <c:pt idx="2">
                  <c:v>-90.16522159052775</c:v>
                </c:pt>
                <c:pt idx="3">
                  <c:v>-90.05681081390425</c:v>
                </c:pt>
                <c:pt idx="4">
                  <c:v>-90.00237392480638</c:v>
                </c:pt>
                <c:pt idx="5">
                  <c:v>-90.00907438566851</c:v>
                </c:pt>
                <c:pt idx="6">
                  <c:v>-89.99944310653399</c:v>
                </c:pt>
                <c:pt idx="7">
                  <c:v>-90.05890818541421</c:v>
                </c:pt>
                <c:pt idx="8">
                  <c:v>-90.09238616918472</c:v>
                </c:pt>
                <c:pt idx="9">
                  <c:v>-90.09287305256075</c:v>
                </c:pt>
                <c:pt idx="10">
                  <c:v>-90.07153305558769</c:v>
                </c:pt>
                <c:pt idx="11">
                  <c:v>-90.09643676957782</c:v>
                </c:pt>
                <c:pt idx="12">
                  <c:v>-90.07072564145193</c:v>
                </c:pt>
                <c:pt idx="13">
                  <c:v>-90.08456017586411</c:v>
                </c:pt>
                <c:pt idx="14">
                  <c:v>-90.13249088939347</c:v>
                </c:pt>
                <c:pt idx="15">
                  <c:v>-90.13221610156998</c:v>
                </c:pt>
                <c:pt idx="16">
                  <c:v>-90.13322352044366</c:v>
                </c:pt>
                <c:pt idx="17">
                  <c:v>-90.11253773501504</c:v>
                </c:pt>
                <c:pt idx="18">
                  <c:v>-90.10897828743975</c:v>
                </c:pt>
                <c:pt idx="19">
                  <c:v>-90.01648457844848</c:v>
                </c:pt>
                <c:pt idx="20">
                  <c:v>-90.09624301240906</c:v>
                </c:pt>
                <c:pt idx="21">
                  <c:v>-90.05557611814109</c:v>
                </c:pt>
                <c:pt idx="22">
                  <c:v>-90.12181347607824</c:v>
                </c:pt>
                <c:pt idx="23">
                  <c:v>-90.1113418802756</c:v>
                </c:pt>
                <c:pt idx="24">
                  <c:v>-90.05067486903253</c:v>
                </c:pt>
                <c:pt idx="25">
                  <c:v>-90.12229271699222</c:v>
                </c:pt>
                <c:pt idx="26">
                  <c:v>-90.06736944554135</c:v>
                </c:pt>
                <c:pt idx="27">
                  <c:v>-90.0545662769129</c:v>
                </c:pt>
                <c:pt idx="28">
                  <c:v>-90.03448755249961</c:v>
                </c:pt>
                <c:pt idx="29">
                  <c:v>-90.05918456125316</c:v>
                </c:pt>
                <c:pt idx="30">
                  <c:v>-90.04915416649204</c:v>
                </c:pt>
                <c:pt idx="31">
                  <c:v>-90.06827460692602</c:v>
                </c:pt>
                <c:pt idx="32">
                  <c:v>-90.18340648608574</c:v>
                </c:pt>
                <c:pt idx="33">
                  <c:v>-90.18595164688932</c:v>
                </c:pt>
                <c:pt idx="34">
                  <c:v>-90.37980632146621</c:v>
                </c:pt>
              </c:numCache>
            </c:numRef>
          </c:yVal>
          <c:smooth val="0"/>
        </c:ser>
        <c:ser>
          <c:idx val="1"/>
          <c:order val="1"/>
          <c:tx>
            <c:v>2.5 mm</c:v>
          </c:tx>
          <c:spPr>
            <a:ln w="28575">
              <a:noFill/>
            </a:ln>
          </c:spPr>
          <c:errBars>
            <c:errDir val="y"/>
            <c:errBarType val="both"/>
            <c:errValType val="fixedVal"/>
            <c:noEndCap val="0"/>
            <c:val val="0.017"/>
          </c:errBars>
          <c:xVal>
            <c:numRef>
              <c:f>'Work (2)'!$AI$44:$AI$56</c:f>
              <c:numCache>
                <c:formatCode>General</c:formatCode>
                <c:ptCount val="13"/>
                <c:pt idx="0">
                  <c:v>-24.0</c:v>
                </c:pt>
                <c:pt idx="1">
                  <c:v>-16.0</c:v>
                </c:pt>
                <c:pt idx="2">
                  <c:v>-12.0</c:v>
                </c:pt>
                <c:pt idx="3">
                  <c:v>-9.0</c:v>
                </c:pt>
                <c:pt idx="4">
                  <c:v>-6.0</c:v>
                </c:pt>
                <c:pt idx="5">
                  <c:v>-3.0</c:v>
                </c:pt>
                <c:pt idx="6">
                  <c:v>0.0</c:v>
                </c:pt>
                <c:pt idx="7">
                  <c:v>3.0</c:v>
                </c:pt>
                <c:pt idx="8">
                  <c:v>6.0</c:v>
                </c:pt>
                <c:pt idx="9">
                  <c:v>9.0</c:v>
                </c:pt>
                <c:pt idx="10">
                  <c:v>12.0</c:v>
                </c:pt>
                <c:pt idx="11">
                  <c:v>16.0</c:v>
                </c:pt>
                <c:pt idx="12">
                  <c:v>24.0</c:v>
                </c:pt>
              </c:numCache>
            </c:numRef>
          </c:xVal>
          <c:yVal>
            <c:numRef>
              <c:f>'Work (2)'!$AJ$44:$AJ$56</c:f>
              <c:numCache>
                <c:formatCode>0.000</c:formatCode>
                <c:ptCount val="13"/>
                <c:pt idx="0">
                  <c:v>-90.27066109267567</c:v>
                </c:pt>
                <c:pt idx="1">
                  <c:v>-90.21195662443454</c:v>
                </c:pt>
                <c:pt idx="2">
                  <c:v>-89.96340151210843</c:v>
                </c:pt>
                <c:pt idx="3">
                  <c:v>-90.07453600777744</c:v>
                </c:pt>
                <c:pt idx="4">
                  <c:v>-90.06088379585536</c:v>
                </c:pt>
                <c:pt idx="5">
                  <c:v>-90.05831045654271</c:v>
                </c:pt>
                <c:pt idx="6">
                  <c:v>-90.12992279119969</c:v>
                </c:pt>
                <c:pt idx="7">
                  <c:v>-90.06516472829265</c:v>
                </c:pt>
                <c:pt idx="8">
                  <c:v>-90.16754120512814</c:v>
                </c:pt>
                <c:pt idx="9">
                  <c:v>-90.0141702982261</c:v>
                </c:pt>
                <c:pt idx="10">
                  <c:v>-90.00950164285788</c:v>
                </c:pt>
                <c:pt idx="11">
                  <c:v>-90.20071229619614</c:v>
                </c:pt>
                <c:pt idx="12">
                  <c:v>-90.31535309052862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56681512"/>
        <c:axId val="-2056678456"/>
      </c:scatterChart>
      <c:valAx>
        <c:axId val="-20566815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56678456"/>
        <c:crosses val="autoZero"/>
        <c:crossBetween val="midCat"/>
      </c:valAx>
      <c:valAx>
        <c:axId val="-2056678456"/>
        <c:scaling>
          <c:orientation val="minMax"/>
        </c:scaling>
        <c:delete val="0"/>
        <c:axPos val="l"/>
        <c:majorGridlines/>
        <c:numFmt formatCode="0.000" sourceLinked="1"/>
        <c:majorTickMark val="out"/>
        <c:minorTickMark val="none"/>
        <c:tickLblPos val="nextTo"/>
        <c:crossAx val="-205668151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6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0.15 mm</c:v>
          </c:tx>
          <c:errBars>
            <c:errDir val="y"/>
            <c:errBarType val="both"/>
            <c:errValType val="fixedVal"/>
            <c:noEndCap val="0"/>
            <c:val val="0.017"/>
          </c:errBars>
          <c:xVal>
            <c:numRef>
              <c:f>'Work (2)'!$AI$8:$AI$42</c:f>
              <c:numCache>
                <c:formatCode>General</c:formatCode>
                <c:ptCount val="35"/>
                <c:pt idx="0">
                  <c:v>-24.0</c:v>
                </c:pt>
                <c:pt idx="1">
                  <c:v>-16.0</c:v>
                </c:pt>
                <c:pt idx="2">
                  <c:v>-15.0</c:v>
                </c:pt>
                <c:pt idx="3">
                  <c:v>-14.0</c:v>
                </c:pt>
                <c:pt idx="4">
                  <c:v>-13.0</c:v>
                </c:pt>
                <c:pt idx="5">
                  <c:v>-12.0</c:v>
                </c:pt>
                <c:pt idx="6">
                  <c:v>-11.0</c:v>
                </c:pt>
                <c:pt idx="7">
                  <c:v>-10.0</c:v>
                </c:pt>
                <c:pt idx="8">
                  <c:v>-9.0</c:v>
                </c:pt>
                <c:pt idx="9">
                  <c:v>-8.0</c:v>
                </c:pt>
                <c:pt idx="10">
                  <c:v>-7.0</c:v>
                </c:pt>
                <c:pt idx="11">
                  <c:v>-6.0</c:v>
                </c:pt>
                <c:pt idx="12">
                  <c:v>-5.0</c:v>
                </c:pt>
                <c:pt idx="13">
                  <c:v>-4.0</c:v>
                </c:pt>
                <c:pt idx="14">
                  <c:v>-3.0</c:v>
                </c:pt>
                <c:pt idx="15">
                  <c:v>-2.0</c:v>
                </c:pt>
                <c:pt idx="16">
                  <c:v>-1.0</c:v>
                </c:pt>
                <c:pt idx="17">
                  <c:v>0.0</c:v>
                </c:pt>
                <c:pt idx="18">
                  <c:v>1.0</c:v>
                </c:pt>
                <c:pt idx="19">
                  <c:v>2.0</c:v>
                </c:pt>
                <c:pt idx="20">
                  <c:v>3.0</c:v>
                </c:pt>
                <c:pt idx="21">
                  <c:v>4.0</c:v>
                </c:pt>
                <c:pt idx="22">
                  <c:v>5.0</c:v>
                </c:pt>
                <c:pt idx="23">
                  <c:v>6.0</c:v>
                </c:pt>
                <c:pt idx="24">
                  <c:v>7.0</c:v>
                </c:pt>
                <c:pt idx="25">
                  <c:v>8.0</c:v>
                </c:pt>
                <c:pt idx="26">
                  <c:v>9.0</c:v>
                </c:pt>
                <c:pt idx="27">
                  <c:v>10.0</c:v>
                </c:pt>
                <c:pt idx="28">
                  <c:v>11.0</c:v>
                </c:pt>
                <c:pt idx="29">
                  <c:v>12.0</c:v>
                </c:pt>
                <c:pt idx="30">
                  <c:v>13.0</c:v>
                </c:pt>
                <c:pt idx="31">
                  <c:v>14.0</c:v>
                </c:pt>
                <c:pt idx="32">
                  <c:v>15.0</c:v>
                </c:pt>
                <c:pt idx="33">
                  <c:v>16.0</c:v>
                </c:pt>
                <c:pt idx="34">
                  <c:v>24.0</c:v>
                </c:pt>
              </c:numCache>
            </c:numRef>
          </c:xVal>
          <c:yVal>
            <c:numRef>
              <c:f>'Work (2)'!$AP$8:$AP$42</c:f>
              <c:numCache>
                <c:formatCode>0</c:formatCode>
                <c:ptCount val="35"/>
                <c:pt idx="0">
                  <c:v>-1049.614632727528</c:v>
                </c:pt>
                <c:pt idx="1">
                  <c:v>510.3300363236055</c:v>
                </c:pt>
                <c:pt idx="2">
                  <c:v>926.1813040470615</c:v>
                </c:pt>
                <c:pt idx="3">
                  <c:v>1869.169144200712</c:v>
                </c:pt>
                <c:pt idx="4">
                  <c:v>2343.685697271448</c:v>
                </c:pt>
                <c:pt idx="5">
                  <c:v>2285.242521966675</c:v>
                </c:pt>
                <c:pt idx="6">
                  <c:v>2369.252282239435</c:v>
                </c:pt>
                <c:pt idx="7">
                  <c:v>1451.640530775431</c:v>
                </c:pt>
                <c:pt idx="8">
                  <c:v>760.9814853469993</c:v>
                </c:pt>
                <c:pt idx="9">
                  <c:v>756.7477784591718</c:v>
                </c:pt>
                <c:pt idx="10">
                  <c:v>942.3608606975216</c:v>
                </c:pt>
                <c:pt idx="11">
                  <c:v>725.7610263574115</c:v>
                </c:pt>
                <c:pt idx="12">
                  <c:v>949.3856986027738</c:v>
                </c:pt>
                <c:pt idx="13">
                  <c:v>829.0400060670227</c:v>
                </c:pt>
                <c:pt idx="14">
                  <c:v>412.4303768716688</c:v>
                </c:pt>
                <c:pt idx="15">
                  <c:v>414.817321648671</c:v>
                </c:pt>
                <c:pt idx="16">
                  <c:v>406.0664601078338</c:v>
                </c:pt>
                <c:pt idx="17">
                  <c:v>585.798059007697</c:v>
                </c:pt>
                <c:pt idx="18">
                  <c:v>616.734662557453</c:v>
                </c:pt>
                <c:pt idx="19">
                  <c:v>1421.645255525879</c:v>
                </c:pt>
                <c:pt idx="20">
                  <c:v>727.4456833787991</c:v>
                </c:pt>
                <c:pt idx="21">
                  <c:v>1081.220335378175</c:v>
                </c:pt>
                <c:pt idx="22">
                  <c:v>505.192351272314</c:v>
                </c:pt>
                <c:pt idx="23">
                  <c:v>596.1913968331663</c:v>
                </c:pt>
                <c:pt idx="24">
                  <c:v>1123.883314465276</c:v>
                </c:pt>
                <c:pt idx="25">
                  <c:v>501.0283035568495</c:v>
                </c:pt>
                <c:pt idx="26">
                  <c:v>978.587584649386</c:v>
                </c:pt>
                <c:pt idx="27">
                  <c:v>1489.446232517435</c:v>
                </c:pt>
                <c:pt idx="28">
                  <c:v>2063.675285079506</c:v>
                </c:pt>
                <c:pt idx="29">
                  <c:v>1848.492982209791</c:v>
                </c:pt>
                <c:pt idx="30">
                  <c:v>1935.869942951821</c:v>
                </c:pt>
                <c:pt idx="31">
                  <c:v>1769.327399847523</c:v>
                </c:pt>
                <c:pt idx="32">
                  <c:v>768.2654146754076</c:v>
                </c:pt>
                <c:pt idx="33">
                  <c:v>746.169467637537</c:v>
                </c:pt>
                <c:pt idx="34">
                  <c:v>-932.4808073245932</c:v>
                </c:pt>
              </c:numCache>
            </c:numRef>
          </c:yVal>
          <c:smooth val="0"/>
        </c:ser>
        <c:ser>
          <c:idx val="1"/>
          <c:order val="1"/>
          <c:tx>
            <c:v>2.5 mm</c:v>
          </c:tx>
          <c:spPr>
            <a:ln w="28575">
              <a:noFill/>
            </a:ln>
          </c:spPr>
          <c:errBars>
            <c:errDir val="y"/>
            <c:errBarType val="both"/>
            <c:errValType val="fixedVal"/>
            <c:noEndCap val="0"/>
            <c:val val="0.017"/>
          </c:errBars>
          <c:xVal>
            <c:numRef>
              <c:f>'Work (2)'!$AI$44:$AI$56</c:f>
              <c:numCache>
                <c:formatCode>General</c:formatCode>
                <c:ptCount val="13"/>
                <c:pt idx="0">
                  <c:v>-24.0</c:v>
                </c:pt>
                <c:pt idx="1">
                  <c:v>-16.0</c:v>
                </c:pt>
                <c:pt idx="2">
                  <c:v>-12.0</c:v>
                </c:pt>
                <c:pt idx="3">
                  <c:v>-9.0</c:v>
                </c:pt>
                <c:pt idx="4">
                  <c:v>-6.0</c:v>
                </c:pt>
                <c:pt idx="5">
                  <c:v>-3.0</c:v>
                </c:pt>
                <c:pt idx="6">
                  <c:v>0.0</c:v>
                </c:pt>
                <c:pt idx="7">
                  <c:v>3.0</c:v>
                </c:pt>
                <c:pt idx="8">
                  <c:v>6.0</c:v>
                </c:pt>
                <c:pt idx="9">
                  <c:v>9.0</c:v>
                </c:pt>
                <c:pt idx="10">
                  <c:v>12.0</c:v>
                </c:pt>
                <c:pt idx="11">
                  <c:v>16.0</c:v>
                </c:pt>
                <c:pt idx="12">
                  <c:v>24.0</c:v>
                </c:pt>
              </c:numCache>
            </c:numRef>
          </c:xVal>
          <c:yVal>
            <c:numRef>
              <c:f>'Work (2)'!$AP$44:$AP$56</c:f>
              <c:numCache>
                <c:formatCode>0</c:formatCode>
                <c:ptCount val="13"/>
                <c:pt idx="0">
                  <c:v>11.59751324292498</c:v>
                </c:pt>
                <c:pt idx="1">
                  <c:v>520.4900734078695</c:v>
                </c:pt>
                <c:pt idx="2">
                  <c:v>2683.816422020718</c:v>
                </c:pt>
                <c:pt idx="3">
                  <c:v>1714.807544609586</c:v>
                </c:pt>
                <c:pt idx="4">
                  <c:v>1833.692848098886</c:v>
                </c:pt>
                <c:pt idx="5">
                  <c:v>1856.106587868906</c:v>
                </c:pt>
                <c:pt idx="6">
                  <c:v>1232.926988170221</c:v>
                </c:pt>
                <c:pt idx="7">
                  <c:v>1796.40934359774</c:v>
                </c:pt>
                <c:pt idx="8">
                  <c:v>906.0338176477486</c:v>
                </c:pt>
                <c:pt idx="9">
                  <c:v>2240.801493755675</c:v>
                </c:pt>
                <c:pt idx="10">
                  <c:v>2281.516220174016</c:v>
                </c:pt>
                <c:pt idx="11">
                  <c:v>618.053083537935</c:v>
                </c:pt>
                <c:pt idx="12">
                  <c:v>-375.3021229471613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56632952"/>
        <c:axId val="-2056626664"/>
      </c:scatterChart>
      <c:valAx>
        <c:axId val="-20566329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56626664"/>
        <c:crosses val="autoZero"/>
        <c:crossBetween val="midCat"/>
      </c:valAx>
      <c:valAx>
        <c:axId val="-2056626664"/>
        <c:scaling>
          <c:orientation val="minMax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-205663295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6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'Work (2)'!$AH$59:$AH$67</c:f>
              <c:numCache>
                <c:formatCode>General</c:formatCode>
                <c:ptCount val="9"/>
                <c:pt idx="0">
                  <c:v>0.15</c:v>
                </c:pt>
                <c:pt idx="1">
                  <c:v>0.45</c:v>
                </c:pt>
                <c:pt idx="2">
                  <c:v>0.75</c:v>
                </c:pt>
                <c:pt idx="3">
                  <c:v>1.05</c:v>
                </c:pt>
                <c:pt idx="4">
                  <c:v>1.35</c:v>
                </c:pt>
                <c:pt idx="5">
                  <c:v>1.65</c:v>
                </c:pt>
                <c:pt idx="6">
                  <c:v>1.95</c:v>
                </c:pt>
                <c:pt idx="7">
                  <c:v>2.25</c:v>
                </c:pt>
                <c:pt idx="8">
                  <c:v>2.5</c:v>
                </c:pt>
              </c:numCache>
            </c:numRef>
          </c:xVal>
          <c:yVal>
            <c:numRef>
              <c:f>'Work (2)'!$AP$59:$AP$67</c:f>
              <c:numCache>
                <c:formatCode>0</c:formatCode>
                <c:ptCount val="9"/>
                <c:pt idx="0">
                  <c:v>1384.106734810326</c:v>
                </c:pt>
                <c:pt idx="1">
                  <c:v>1363.21576172447</c:v>
                </c:pt>
                <c:pt idx="2">
                  <c:v>1243.908392586979</c:v>
                </c:pt>
                <c:pt idx="3">
                  <c:v>1340.430429028612</c:v>
                </c:pt>
                <c:pt idx="4">
                  <c:v>1384.731389928702</c:v>
                </c:pt>
                <c:pt idx="5">
                  <c:v>1639.705887527502</c:v>
                </c:pt>
                <c:pt idx="6">
                  <c:v>1354.362857774974</c:v>
                </c:pt>
                <c:pt idx="7">
                  <c:v>1680.802036884653</c:v>
                </c:pt>
                <c:pt idx="8">
                  <c:v>1232.926988170221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56574952"/>
        <c:axId val="-2056569560"/>
      </c:scatterChart>
      <c:valAx>
        <c:axId val="-20565749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/>
                </a:pPr>
                <a:r>
                  <a:rPr lang="en-CA" sz="1400"/>
                  <a:t>Depth</a:t>
                </a:r>
                <a:r>
                  <a:rPr lang="en-CA" sz="1400" baseline="0"/>
                  <a:t> (mm)</a:t>
                </a:r>
                <a:endParaRPr lang="en-CA" sz="1400"/>
              </a:p>
            </c:rich>
          </c:tx>
          <c:layout>
            <c:manualLayout>
              <c:xMode val="edge"/>
              <c:yMode val="edge"/>
              <c:x val="0.493944154269575"/>
              <c:y val="0.915296831661095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-2056569560"/>
        <c:crosses val="autoZero"/>
        <c:crossBetween val="midCat"/>
      </c:valAx>
      <c:valAx>
        <c:axId val="-205656956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400">
                    <a:latin typeface="+mn-lt"/>
                  </a:defRPr>
                </a:pPr>
                <a:r>
                  <a:rPr lang="en-CA" sz="1400">
                    <a:latin typeface="Symbol" pitchFamily="18" charset="2"/>
                  </a:rPr>
                  <a:t>m</a:t>
                </a:r>
                <a:r>
                  <a:rPr lang="en-CA" sz="1400">
                    <a:latin typeface="+mn-lt"/>
                  </a:rPr>
                  <a:t>strain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-205657495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6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errBars>
            <c:errDir val="y"/>
            <c:errBarType val="both"/>
            <c:errValType val="fixedVal"/>
            <c:noEndCap val="0"/>
            <c:val val="0.017"/>
          </c:errBars>
          <c:xVal>
            <c:numRef>
              <c:f>'Work (2)'!$AI$8:$AI$42</c:f>
              <c:numCache>
                <c:formatCode>General</c:formatCode>
                <c:ptCount val="35"/>
                <c:pt idx="0">
                  <c:v>-24.0</c:v>
                </c:pt>
                <c:pt idx="1">
                  <c:v>-16.0</c:v>
                </c:pt>
                <c:pt idx="2">
                  <c:v>-15.0</c:v>
                </c:pt>
                <c:pt idx="3">
                  <c:v>-14.0</c:v>
                </c:pt>
                <c:pt idx="4">
                  <c:v>-13.0</c:v>
                </c:pt>
                <c:pt idx="5">
                  <c:v>-12.0</c:v>
                </c:pt>
                <c:pt idx="6">
                  <c:v>-11.0</c:v>
                </c:pt>
                <c:pt idx="7">
                  <c:v>-10.0</c:v>
                </c:pt>
                <c:pt idx="8">
                  <c:v>-9.0</c:v>
                </c:pt>
                <c:pt idx="9">
                  <c:v>-8.0</c:v>
                </c:pt>
                <c:pt idx="10">
                  <c:v>-7.0</c:v>
                </c:pt>
                <c:pt idx="11">
                  <c:v>-6.0</c:v>
                </c:pt>
                <c:pt idx="12">
                  <c:v>-5.0</c:v>
                </c:pt>
                <c:pt idx="13">
                  <c:v>-4.0</c:v>
                </c:pt>
                <c:pt idx="14">
                  <c:v>-3.0</c:v>
                </c:pt>
                <c:pt idx="15">
                  <c:v>-2.0</c:v>
                </c:pt>
                <c:pt idx="16">
                  <c:v>-1.0</c:v>
                </c:pt>
                <c:pt idx="17">
                  <c:v>0.0</c:v>
                </c:pt>
                <c:pt idx="18">
                  <c:v>1.0</c:v>
                </c:pt>
                <c:pt idx="19">
                  <c:v>2.0</c:v>
                </c:pt>
                <c:pt idx="20">
                  <c:v>3.0</c:v>
                </c:pt>
                <c:pt idx="21">
                  <c:v>4.0</c:v>
                </c:pt>
                <c:pt idx="22">
                  <c:v>5.0</c:v>
                </c:pt>
                <c:pt idx="23">
                  <c:v>6.0</c:v>
                </c:pt>
                <c:pt idx="24">
                  <c:v>7.0</c:v>
                </c:pt>
                <c:pt idx="25">
                  <c:v>8.0</c:v>
                </c:pt>
                <c:pt idx="26">
                  <c:v>9.0</c:v>
                </c:pt>
                <c:pt idx="27">
                  <c:v>10.0</c:v>
                </c:pt>
                <c:pt idx="28">
                  <c:v>11.0</c:v>
                </c:pt>
                <c:pt idx="29">
                  <c:v>12.0</c:v>
                </c:pt>
                <c:pt idx="30">
                  <c:v>13.0</c:v>
                </c:pt>
                <c:pt idx="31">
                  <c:v>14.0</c:v>
                </c:pt>
                <c:pt idx="32">
                  <c:v>15.0</c:v>
                </c:pt>
                <c:pt idx="33">
                  <c:v>16.0</c:v>
                </c:pt>
                <c:pt idx="34">
                  <c:v>24.0</c:v>
                </c:pt>
              </c:numCache>
            </c:numRef>
          </c:xVal>
          <c:yVal>
            <c:numRef>
              <c:f>'Work (2)'!$AL$8:$AL$42</c:f>
              <c:numCache>
                <c:formatCode>0.000</c:formatCode>
                <c:ptCount val="35"/>
                <c:pt idx="0">
                  <c:v>0.950423753714142</c:v>
                </c:pt>
                <c:pt idx="1">
                  <c:v>0.995172906552776</c:v>
                </c:pt>
                <c:pt idx="2">
                  <c:v>0.936718961612742</c:v>
                </c:pt>
                <c:pt idx="3">
                  <c:v>1.106427079660164</c:v>
                </c:pt>
                <c:pt idx="4">
                  <c:v>1.004481584014032</c:v>
                </c:pt>
                <c:pt idx="5">
                  <c:v>0.941629508050268</c:v>
                </c:pt>
                <c:pt idx="6">
                  <c:v>0.942134834126908</c:v>
                </c:pt>
                <c:pt idx="7">
                  <c:v>0.963128514162556</c:v>
                </c:pt>
                <c:pt idx="8">
                  <c:v>0.92028528204417</c:v>
                </c:pt>
                <c:pt idx="9">
                  <c:v>1.027835877808224</c:v>
                </c:pt>
                <c:pt idx="10">
                  <c:v>1.201694209047</c:v>
                </c:pt>
                <c:pt idx="11">
                  <c:v>1.022798303290078</c:v>
                </c:pt>
                <c:pt idx="12">
                  <c:v>1.504375480628801</c:v>
                </c:pt>
                <c:pt idx="13">
                  <c:v>1.011311297848232</c:v>
                </c:pt>
                <c:pt idx="14">
                  <c:v>1.226358758035992</c:v>
                </c:pt>
                <c:pt idx="15">
                  <c:v>0.937689220637252</c:v>
                </c:pt>
                <c:pt idx="16">
                  <c:v>0.910622846813966</c:v>
                </c:pt>
                <c:pt idx="17">
                  <c:v>1.4550502336567</c:v>
                </c:pt>
                <c:pt idx="18">
                  <c:v>1.223768836891599</c:v>
                </c:pt>
                <c:pt idx="19">
                  <c:v>1.166359665118586</c:v>
                </c:pt>
                <c:pt idx="20">
                  <c:v>1.73307674462207</c:v>
                </c:pt>
                <c:pt idx="21">
                  <c:v>0.998373702487367</c:v>
                </c:pt>
                <c:pt idx="22">
                  <c:v>1.209467070981763</c:v>
                </c:pt>
                <c:pt idx="23">
                  <c:v>1.027705355241756</c:v>
                </c:pt>
                <c:pt idx="24">
                  <c:v>1.044247777714207</c:v>
                </c:pt>
                <c:pt idx="25">
                  <c:v>1.081972890913269</c:v>
                </c:pt>
                <c:pt idx="26">
                  <c:v>1.083088423689613</c:v>
                </c:pt>
                <c:pt idx="27">
                  <c:v>1.067988369809927</c:v>
                </c:pt>
                <c:pt idx="28">
                  <c:v>0.975434985820791</c:v>
                </c:pt>
                <c:pt idx="29">
                  <c:v>0.953284675389154</c:v>
                </c:pt>
                <c:pt idx="30">
                  <c:v>0.895084584165</c:v>
                </c:pt>
                <c:pt idx="31">
                  <c:v>0.782152508421125</c:v>
                </c:pt>
                <c:pt idx="32">
                  <c:v>0.91898309661287</c:v>
                </c:pt>
                <c:pt idx="33">
                  <c:v>0.862535245893797</c:v>
                </c:pt>
                <c:pt idx="34">
                  <c:v>1.119302107616676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56522136"/>
        <c:axId val="-2056458840"/>
      </c:scatterChart>
      <c:valAx>
        <c:axId val="-2056522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56458840"/>
        <c:crosses val="autoZero"/>
        <c:crossBetween val="midCat"/>
      </c:valAx>
      <c:valAx>
        <c:axId val="-2056458840"/>
        <c:scaling>
          <c:orientation val="minMax"/>
          <c:max val="1.8"/>
          <c:min val="0.7"/>
        </c:scaling>
        <c:delete val="0"/>
        <c:axPos val="l"/>
        <c:majorGridlines/>
        <c:numFmt formatCode="0.000" sourceLinked="1"/>
        <c:majorTickMark val="out"/>
        <c:minorTickMark val="none"/>
        <c:tickLblPos val="nextTo"/>
        <c:crossAx val="-205652213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6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0.15 mm</c:v>
          </c:tx>
          <c:spPr>
            <a:ln w="28575">
              <a:noFill/>
            </a:ln>
          </c:spPr>
          <c:errBars>
            <c:errDir val="y"/>
            <c:errBarType val="both"/>
            <c:errValType val="fixedVal"/>
            <c:noEndCap val="0"/>
            <c:val val="0.017"/>
          </c:errBars>
          <c:xVal>
            <c:numRef>
              <c:f>'FINAL (ave d0)'!$AI$8:$AI$42</c:f>
              <c:numCache>
                <c:formatCode>General</c:formatCode>
                <c:ptCount val="35"/>
                <c:pt idx="0">
                  <c:v>-24.0</c:v>
                </c:pt>
                <c:pt idx="1">
                  <c:v>-16.0</c:v>
                </c:pt>
                <c:pt idx="2">
                  <c:v>-15.0</c:v>
                </c:pt>
                <c:pt idx="3">
                  <c:v>-14.0</c:v>
                </c:pt>
                <c:pt idx="4">
                  <c:v>-13.0</c:v>
                </c:pt>
                <c:pt idx="5">
                  <c:v>-12.0</c:v>
                </c:pt>
                <c:pt idx="6">
                  <c:v>-11.0</c:v>
                </c:pt>
                <c:pt idx="7">
                  <c:v>-10.0</c:v>
                </c:pt>
                <c:pt idx="8">
                  <c:v>-9.0</c:v>
                </c:pt>
                <c:pt idx="9">
                  <c:v>-8.0</c:v>
                </c:pt>
                <c:pt idx="10">
                  <c:v>-7.0</c:v>
                </c:pt>
                <c:pt idx="11">
                  <c:v>-6.0</c:v>
                </c:pt>
                <c:pt idx="12">
                  <c:v>-5.0</c:v>
                </c:pt>
                <c:pt idx="13">
                  <c:v>-4.0</c:v>
                </c:pt>
                <c:pt idx="14">
                  <c:v>-3.0</c:v>
                </c:pt>
                <c:pt idx="15">
                  <c:v>-2.0</c:v>
                </c:pt>
                <c:pt idx="16">
                  <c:v>-1.0</c:v>
                </c:pt>
                <c:pt idx="17">
                  <c:v>0.0</c:v>
                </c:pt>
                <c:pt idx="18">
                  <c:v>1.0</c:v>
                </c:pt>
                <c:pt idx="19">
                  <c:v>2.0</c:v>
                </c:pt>
                <c:pt idx="20">
                  <c:v>3.0</c:v>
                </c:pt>
                <c:pt idx="21">
                  <c:v>4.0</c:v>
                </c:pt>
                <c:pt idx="22">
                  <c:v>5.0</c:v>
                </c:pt>
                <c:pt idx="23">
                  <c:v>6.0</c:v>
                </c:pt>
                <c:pt idx="24">
                  <c:v>7.0</c:v>
                </c:pt>
                <c:pt idx="25">
                  <c:v>8.0</c:v>
                </c:pt>
                <c:pt idx="26">
                  <c:v>9.0</c:v>
                </c:pt>
                <c:pt idx="27">
                  <c:v>10.0</c:v>
                </c:pt>
                <c:pt idx="28">
                  <c:v>11.0</c:v>
                </c:pt>
                <c:pt idx="29">
                  <c:v>12.0</c:v>
                </c:pt>
                <c:pt idx="30">
                  <c:v>13.0</c:v>
                </c:pt>
                <c:pt idx="31">
                  <c:v>14.0</c:v>
                </c:pt>
                <c:pt idx="32">
                  <c:v>15.0</c:v>
                </c:pt>
                <c:pt idx="33">
                  <c:v>16.0</c:v>
                </c:pt>
                <c:pt idx="34">
                  <c:v>24.0</c:v>
                </c:pt>
              </c:numCache>
            </c:numRef>
          </c:xVal>
          <c:yVal>
            <c:numRef>
              <c:f>'FINAL (ave d0)'!$AJ$8:$AJ$42</c:f>
              <c:numCache>
                <c:formatCode>0.000</c:formatCode>
                <c:ptCount val="35"/>
                <c:pt idx="0">
                  <c:v>-90.39336991521768</c:v>
                </c:pt>
                <c:pt idx="1">
                  <c:v>-90.21312777855571</c:v>
                </c:pt>
                <c:pt idx="2">
                  <c:v>-90.16522159052775</c:v>
                </c:pt>
                <c:pt idx="3">
                  <c:v>-90.05681081390425</c:v>
                </c:pt>
                <c:pt idx="4">
                  <c:v>-90.00237392480638</c:v>
                </c:pt>
                <c:pt idx="5">
                  <c:v>-90.00907438566851</c:v>
                </c:pt>
                <c:pt idx="6">
                  <c:v>-89.99944310653399</c:v>
                </c:pt>
                <c:pt idx="7">
                  <c:v>-90.05890818541421</c:v>
                </c:pt>
                <c:pt idx="8">
                  <c:v>-90.09238616918472</c:v>
                </c:pt>
                <c:pt idx="9">
                  <c:v>-90.09287305256075</c:v>
                </c:pt>
                <c:pt idx="10">
                  <c:v>-90.07153305558769</c:v>
                </c:pt>
                <c:pt idx="11">
                  <c:v>-90.09643676957782</c:v>
                </c:pt>
                <c:pt idx="12">
                  <c:v>-90.07072564145193</c:v>
                </c:pt>
                <c:pt idx="13">
                  <c:v>-90.08456017586411</c:v>
                </c:pt>
                <c:pt idx="14">
                  <c:v>-90.13249088939347</c:v>
                </c:pt>
                <c:pt idx="15">
                  <c:v>-90.13221610156998</c:v>
                </c:pt>
                <c:pt idx="16">
                  <c:v>-90.13322352044366</c:v>
                </c:pt>
                <c:pt idx="17">
                  <c:v>-90.11253773501504</c:v>
                </c:pt>
                <c:pt idx="18">
                  <c:v>-90.10897828743975</c:v>
                </c:pt>
                <c:pt idx="19">
                  <c:v>-90.01648457844848</c:v>
                </c:pt>
                <c:pt idx="20">
                  <c:v>-90.09624301240906</c:v>
                </c:pt>
                <c:pt idx="21">
                  <c:v>-90.05557611814109</c:v>
                </c:pt>
                <c:pt idx="22">
                  <c:v>-90.12181347607824</c:v>
                </c:pt>
                <c:pt idx="23">
                  <c:v>-90.1113418802756</c:v>
                </c:pt>
                <c:pt idx="24">
                  <c:v>-90.05067486903253</c:v>
                </c:pt>
                <c:pt idx="25">
                  <c:v>-90.12229271699222</c:v>
                </c:pt>
                <c:pt idx="26">
                  <c:v>-90.06736944554135</c:v>
                </c:pt>
                <c:pt idx="27">
                  <c:v>-90.0545662769129</c:v>
                </c:pt>
                <c:pt idx="28">
                  <c:v>-90.03448755249961</c:v>
                </c:pt>
                <c:pt idx="29">
                  <c:v>-90.05918456125316</c:v>
                </c:pt>
                <c:pt idx="30">
                  <c:v>-90.04915416649204</c:v>
                </c:pt>
                <c:pt idx="31">
                  <c:v>-90.06827460692602</c:v>
                </c:pt>
                <c:pt idx="32">
                  <c:v>-90.18340648608574</c:v>
                </c:pt>
                <c:pt idx="33">
                  <c:v>-90.18595164688932</c:v>
                </c:pt>
                <c:pt idx="34">
                  <c:v>-90.37980632146621</c:v>
                </c:pt>
              </c:numCache>
            </c:numRef>
          </c:yVal>
          <c:smooth val="0"/>
        </c:ser>
        <c:ser>
          <c:idx val="1"/>
          <c:order val="1"/>
          <c:tx>
            <c:v>2.5 mm</c:v>
          </c:tx>
          <c:spPr>
            <a:ln w="28575">
              <a:noFill/>
            </a:ln>
          </c:spPr>
          <c:errBars>
            <c:errDir val="y"/>
            <c:errBarType val="both"/>
            <c:errValType val="fixedVal"/>
            <c:noEndCap val="0"/>
            <c:val val="0.017"/>
          </c:errBars>
          <c:xVal>
            <c:numRef>
              <c:f>'FINAL (ave d0)'!$AI$44:$AI$56</c:f>
              <c:numCache>
                <c:formatCode>General</c:formatCode>
                <c:ptCount val="13"/>
                <c:pt idx="0">
                  <c:v>-24.0</c:v>
                </c:pt>
                <c:pt idx="1">
                  <c:v>-16.0</c:v>
                </c:pt>
                <c:pt idx="2">
                  <c:v>-12.0</c:v>
                </c:pt>
                <c:pt idx="3">
                  <c:v>-9.0</c:v>
                </c:pt>
                <c:pt idx="4">
                  <c:v>-6.0</c:v>
                </c:pt>
                <c:pt idx="5">
                  <c:v>-3.0</c:v>
                </c:pt>
                <c:pt idx="6">
                  <c:v>0.0</c:v>
                </c:pt>
                <c:pt idx="7">
                  <c:v>3.0</c:v>
                </c:pt>
                <c:pt idx="8">
                  <c:v>6.0</c:v>
                </c:pt>
                <c:pt idx="9">
                  <c:v>9.0</c:v>
                </c:pt>
                <c:pt idx="10">
                  <c:v>12.0</c:v>
                </c:pt>
                <c:pt idx="11">
                  <c:v>16.0</c:v>
                </c:pt>
                <c:pt idx="12">
                  <c:v>24.0</c:v>
                </c:pt>
              </c:numCache>
            </c:numRef>
          </c:xVal>
          <c:yVal>
            <c:numRef>
              <c:f>'FINAL (ave d0)'!$AJ$44:$AJ$56</c:f>
              <c:numCache>
                <c:formatCode>0.000</c:formatCode>
                <c:ptCount val="13"/>
                <c:pt idx="0">
                  <c:v>-90.27066109267567</c:v>
                </c:pt>
                <c:pt idx="1">
                  <c:v>-90.21195662443454</c:v>
                </c:pt>
                <c:pt idx="2">
                  <c:v>-89.96340151210843</c:v>
                </c:pt>
                <c:pt idx="3">
                  <c:v>-90.07453600777744</c:v>
                </c:pt>
                <c:pt idx="4">
                  <c:v>-90.06088379585536</c:v>
                </c:pt>
                <c:pt idx="5">
                  <c:v>-90.05831045654271</c:v>
                </c:pt>
                <c:pt idx="6">
                  <c:v>-90.12992279119969</c:v>
                </c:pt>
                <c:pt idx="7">
                  <c:v>-90.06516472829265</c:v>
                </c:pt>
                <c:pt idx="8">
                  <c:v>-90.16754120512814</c:v>
                </c:pt>
                <c:pt idx="9">
                  <c:v>-90.0141702982261</c:v>
                </c:pt>
                <c:pt idx="10">
                  <c:v>-90.00950164285788</c:v>
                </c:pt>
                <c:pt idx="11">
                  <c:v>-90.20071229619614</c:v>
                </c:pt>
                <c:pt idx="12">
                  <c:v>-90.31535309052862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59444264"/>
        <c:axId val="-2059441208"/>
      </c:scatterChart>
      <c:valAx>
        <c:axId val="-20594442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59441208"/>
        <c:crosses val="autoZero"/>
        <c:crossBetween val="midCat"/>
      </c:valAx>
      <c:valAx>
        <c:axId val="-2059441208"/>
        <c:scaling>
          <c:orientation val="minMax"/>
        </c:scaling>
        <c:delete val="0"/>
        <c:axPos val="l"/>
        <c:majorGridlines/>
        <c:numFmt formatCode="0.000" sourceLinked="1"/>
        <c:majorTickMark val="out"/>
        <c:minorTickMark val="none"/>
        <c:tickLblPos val="nextTo"/>
        <c:crossAx val="-205944426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6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0.15 mm</c:v>
          </c:tx>
          <c:errBars>
            <c:errDir val="y"/>
            <c:errBarType val="both"/>
            <c:errValType val="fixedVal"/>
            <c:noEndCap val="0"/>
            <c:val val="0.017"/>
          </c:errBars>
          <c:xVal>
            <c:numRef>
              <c:f>'FINAL (ave d0)'!$AI$8:$AI$42</c:f>
              <c:numCache>
                <c:formatCode>General</c:formatCode>
                <c:ptCount val="35"/>
                <c:pt idx="0">
                  <c:v>-24.0</c:v>
                </c:pt>
                <c:pt idx="1">
                  <c:v>-16.0</c:v>
                </c:pt>
                <c:pt idx="2">
                  <c:v>-15.0</c:v>
                </c:pt>
                <c:pt idx="3">
                  <c:v>-14.0</c:v>
                </c:pt>
                <c:pt idx="4">
                  <c:v>-13.0</c:v>
                </c:pt>
                <c:pt idx="5">
                  <c:v>-12.0</c:v>
                </c:pt>
                <c:pt idx="6">
                  <c:v>-11.0</c:v>
                </c:pt>
                <c:pt idx="7">
                  <c:v>-10.0</c:v>
                </c:pt>
                <c:pt idx="8">
                  <c:v>-9.0</c:v>
                </c:pt>
                <c:pt idx="9">
                  <c:v>-8.0</c:v>
                </c:pt>
                <c:pt idx="10">
                  <c:v>-7.0</c:v>
                </c:pt>
                <c:pt idx="11">
                  <c:v>-6.0</c:v>
                </c:pt>
                <c:pt idx="12">
                  <c:v>-5.0</c:v>
                </c:pt>
                <c:pt idx="13">
                  <c:v>-4.0</c:v>
                </c:pt>
                <c:pt idx="14">
                  <c:v>-3.0</c:v>
                </c:pt>
                <c:pt idx="15">
                  <c:v>-2.0</c:v>
                </c:pt>
                <c:pt idx="16">
                  <c:v>-1.0</c:v>
                </c:pt>
                <c:pt idx="17">
                  <c:v>0.0</c:v>
                </c:pt>
                <c:pt idx="18">
                  <c:v>1.0</c:v>
                </c:pt>
                <c:pt idx="19">
                  <c:v>2.0</c:v>
                </c:pt>
                <c:pt idx="20">
                  <c:v>3.0</c:v>
                </c:pt>
                <c:pt idx="21">
                  <c:v>4.0</c:v>
                </c:pt>
                <c:pt idx="22">
                  <c:v>5.0</c:v>
                </c:pt>
                <c:pt idx="23">
                  <c:v>6.0</c:v>
                </c:pt>
                <c:pt idx="24">
                  <c:v>7.0</c:v>
                </c:pt>
                <c:pt idx="25">
                  <c:v>8.0</c:v>
                </c:pt>
                <c:pt idx="26">
                  <c:v>9.0</c:v>
                </c:pt>
                <c:pt idx="27">
                  <c:v>10.0</c:v>
                </c:pt>
                <c:pt idx="28">
                  <c:v>11.0</c:v>
                </c:pt>
                <c:pt idx="29">
                  <c:v>12.0</c:v>
                </c:pt>
                <c:pt idx="30">
                  <c:v>13.0</c:v>
                </c:pt>
                <c:pt idx="31">
                  <c:v>14.0</c:v>
                </c:pt>
                <c:pt idx="32">
                  <c:v>15.0</c:v>
                </c:pt>
                <c:pt idx="33">
                  <c:v>16.0</c:v>
                </c:pt>
                <c:pt idx="34">
                  <c:v>24.0</c:v>
                </c:pt>
              </c:numCache>
            </c:numRef>
          </c:xVal>
          <c:yVal>
            <c:numRef>
              <c:f>'FINAL (ave d0)'!$AP$8:$AP$42</c:f>
              <c:numCache>
                <c:formatCode>0</c:formatCode>
                <c:ptCount val="35"/>
                <c:pt idx="0">
                  <c:v>-888.6879288341661</c:v>
                </c:pt>
                <c:pt idx="1">
                  <c:v>671.50804073952</c:v>
                </c:pt>
                <c:pt idx="2">
                  <c:v>1087.426300352468</c:v>
                </c:pt>
                <c:pt idx="3">
                  <c:v>2030.566051879447</c:v>
                </c:pt>
                <c:pt idx="4">
                  <c:v>2505.159047570303</c:v>
                </c:pt>
                <c:pt idx="5">
                  <c:v>2446.706457315895</c:v>
                </c:pt>
                <c:pt idx="6">
                  <c:v>2530.729751125353</c:v>
                </c:pt>
                <c:pt idx="7">
                  <c:v>1601.184516913082</c:v>
                </c:pt>
                <c:pt idx="8">
                  <c:v>1072.141747940231</c:v>
                </c:pt>
                <c:pt idx="9">
                  <c:v>1067.906724692022</c:v>
                </c:pt>
                <c:pt idx="10">
                  <c:v>1253.5775184284</c:v>
                </c:pt>
                <c:pt idx="11">
                  <c:v>1036.910338076028</c:v>
                </c:pt>
                <c:pt idx="12">
                  <c:v>1260.604540521933</c:v>
                </c:pt>
                <c:pt idx="13">
                  <c:v>1140.221429663541</c:v>
                </c:pt>
                <c:pt idx="14">
                  <c:v>723.4822666793834</c:v>
                </c:pt>
                <c:pt idx="15">
                  <c:v>725.869953613981</c:v>
                </c:pt>
                <c:pt idx="16">
                  <c:v>717.1163712232852</c:v>
                </c:pt>
                <c:pt idx="17">
                  <c:v>896.903852928878</c:v>
                </c:pt>
                <c:pt idx="18">
                  <c:v>927.8500754004966</c:v>
                </c:pt>
                <c:pt idx="19">
                  <c:v>1733.010934112797</c:v>
                </c:pt>
                <c:pt idx="20">
                  <c:v>1038.595518897135</c:v>
                </c:pt>
                <c:pt idx="21">
                  <c:v>1392.480167804515</c:v>
                </c:pt>
                <c:pt idx="22">
                  <c:v>816.2730829721957</c:v>
                </c:pt>
                <c:pt idx="23">
                  <c:v>907.300422288936</c:v>
                </c:pt>
                <c:pt idx="24">
                  <c:v>1435.156411821026</c:v>
                </c:pt>
                <c:pt idx="25">
                  <c:v>812.1077405557941</c:v>
                </c:pt>
                <c:pt idx="26">
                  <c:v>1289.81550612646</c:v>
                </c:pt>
                <c:pt idx="27">
                  <c:v>1638.995864075303</c:v>
                </c:pt>
                <c:pt idx="28">
                  <c:v>2225.103526796953</c:v>
                </c:pt>
                <c:pt idx="29">
                  <c:v>2009.886559045825</c:v>
                </c:pt>
                <c:pt idx="30">
                  <c:v>2097.277595848584</c:v>
                </c:pt>
                <c:pt idx="31">
                  <c:v>1930.708223441337</c:v>
                </c:pt>
                <c:pt idx="32">
                  <c:v>929.4849713954842</c:v>
                </c:pt>
                <c:pt idx="33">
                  <c:v>907.3854647935168</c:v>
                </c:pt>
                <c:pt idx="34">
                  <c:v>-771.5352336648112</c:v>
                </c:pt>
              </c:numCache>
            </c:numRef>
          </c:yVal>
          <c:smooth val="0"/>
        </c:ser>
        <c:ser>
          <c:idx val="1"/>
          <c:order val="1"/>
          <c:tx>
            <c:v>2.5 mm</c:v>
          </c:tx>
          <c:spPr>
            <a:ln w="28575">
              <a:noFill/>
            </a:ln>
          </c:spPr>
          <c:errBars>
            <c:errDir val="y"/>
            <c:errBarType val="both"/>
            <c:errValType val="fixedVal"/>
            <c:noEndCap val="0"/>
            <c:val val="0.017"/>
          </c:errBars>
          <c:xVal>
            <c:numRef>
              <c:f>'FINAL (ave d0)'!$AI$44:$AI$56</c:f>
              <c:numCache>
                <c:formatCode>General</c:formatCode>
                <c:ptCount val="13"/>
                <c:pt idx="0">
                  <c:v>-24.0</c:v>
                </c:pt>
                <c:pt idx="1">
                  <c:v>-16.0</c:v>
                </c:pt>
                <c:pt idx="2">
                  <c:v>-12.0</c:v>
                </c:pt>
                <c:pt idx="3">
                  <c:v>-9.0</c:v>
                </c:pt>
                <c:pt idx="4">
                  <c:v>-6.0</c:v>
                </c:pt>
                <c:pt idx="5">
                  <c:v>-3.0</c:v>
                </c:pt>
                <c:pt idx="6">
                  <c:v>0.0</c:v>
                </c:pt>
                <c:pt idx="7">
                  <c:v>3.0</c:v>
                </c:pt>
                <c:pt idx="8">
                  <c:v>6.0</c:v>
                </c:pt>
                <c:pt idx="9">
                  <c:v>9.0</c:v>
                </c:pt>
                <c:pt idx="10">
                  <c:v>12.0</c:v>
                </c:pt>
                <c:pt idx="11">
                  <c:v>16.0</c:v>
                </c:pt>
                <c:pt idx="12">
                  <c:v>24.0</c:v>
                </c:pt>
              </c:numCache>
            </c:numRef>
          </c:xVal>
          <c:yVal>
            <c:numRef>
              <c:f>'FINAL (ave d0)'!$AP$44:$AP$56</c:f>
              <c:numCache>
                <c:formatCode>0</c:formatCode>
                <c:ptCount val="13"/>
                <c:pt idx="0">
                  <c:v>-75.89128658327176</c:v>
                </c:pt>
                <c:pt idx="1">
                  <c:v>432.9567516986866</c:v>
                </c:pt>
                <c:pt idx="2">
                  <c:v>2596.093835680661</c:v>
                </c:pt>
                <c:pt idx="3">
                  <c:v>1626.917884266299</c:v>
                </c:pt>
                <c:pt idx="4">
                  <c:v>1036.66836209572</c:v>
                </c:pt>
                <c:pt idx="5">
                  <c:v>1059.064270264001</c:v>
                </c:pt>
                <c:pt idx="6">
                  <c:v>436.3804508566797</c:v>
                </c:pt>
                <c:pt idx="7">
                  <c:v>999.414519070549</c:v>
                </c:pt>
                <c:pt idx="8">
                  <c:v>352.7449865551341</c:v>
                </c:pt>
                <c:pt idx="9">
                  <c:v>2153.117665810497</c:v>
                </c:pt>
                <c:pt idx="10">
                  <c:v>2193.828830187599</c:v>
                </c:pt>
                <c:pt idx="11">
                  <c:v>530.5112262570798</c:v>
                </c:pt>
                <c:pt idx="12">
                  <c:v>-462.7570737810987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57247128"/>
        <c:axId val="-2057244072"/>
      </c:scatterChart>
      <c:valAx>
        <c:axId val="-20572471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57244072"/>
        <c:crosses val="autoZero"/>
        <c:crossBetween val="midCat"/>
      </c:valAx>
      <c:valAx>
        <c:axId val="-2057244072"/>
        <c:scaling>
          <c:orientation val="minMax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-205724712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6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'FINAL (ave d0)'!$AH$59:$AH$67</c:f>
              <c:numCache>
                <c:formatCode>General</c:formatCode>
                <c:ptCount val="9"/>
                <c:pt idx="0">
                  <c:v>0.15</c:v>
                </c:pt>
                <c:pt idx="1">
                  <c:v>0.45</c:v>
                </c:pt>
                <c:pt idx="2">
                  <c:v>0.75</c:v>
                </c:pt>
                <c:pt idx="3">
                  <c:v>1.05</c:v>
                </c:pt>
                <c:pt idx="4">
                  <c:v>1.35</c:v>
                </c:pt>
                <c:pt idx="5">
                  <c:v>1.65</c:v>
                </c:pt>
                <c:pt idx="6">
                  <c:v>1.95</c:v>
                </c:pt>
                <c:pt idx="7">
                  <c:v>2.25</c:v>
                </c:pt>
                <c:pt idx="8">
                  <c:v>2.5</c:v>
                </c:pt>
              </c:numCache>
            </c:numRef>
          </c:xVal>
          <c:yVal>
            <c:numRef>
              <c:f>'FINAL (ave d0)'!$AP$59:$AP$67</c:f>
              <c:numCache>
                <c:formatCode>0</c:formatCode>
                <c:ptCount val="9"/>
                <c:pt idx="0">
                  <c:v>1280.016109918757</c:v>
                </c:pt>
                <c:pt idx="1">
                  <c:v>1259.127308381688</c:v>
                </c:pt>
                <c:pt idx="2">
                  <c:v>1139.832340857648</c:v>
                </c:pt>
                <c:pt idx="3">
                  <c:v>1236.344344147145</c:v>
                </c:pt>
                <c:pt idx="4">
                  <c:v>1280.640700106262</c:v>
                </c:pt>
                <c:pt idx="5">
                  <c:v>1535.588693934323</c:v>
                </c:pt>
                <c:pt idx="6">
                  <c:v>1250.275324662799</c:v>
                </c:pt>
                <c:pt idx="7">
                  <c:v>1576.68057148025</c:v>
                </c:pt>
                <c:pt idx="8">
                  <c:v>1128.852077922206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57219096"/>
        <c:axId val="-2057213400"/>
      </c:scatterChart>
      <c:valAx>
        <c:axId val="-20572190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/>
                </a:pPr>
                <a:r>
                  <a:rPr lang="en-CA" sz="1400"/>
                  <a:t>Depth</a:t>
                </a:r>
                <a:r>
                  <a:rPr lang="en-CA" sz="1400" baseline="0"/>
                  <a:t> (mm)</a:t>
                </a:r>
                <a:endParaRPr lang="en-CA" sz="1400"/>
              </a:p>
            </c:rich>
          </c:tx>
          <c:layout>
            <c:manualLayout>
              <c:xMode val="edge"/>
              <c:yMode val="edge"/>
              <c:x val="0.493944154269575"/>
              <c:y val="0.915296831661095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-2057213400"/>
        <c:crosses val="autoZero"/>
        <c:crossBetween val="midCat"/>
      </c:valAx>
      <c:valAx>
        <c:axId val="-205721340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400">
                    <a:latin typeface="+mn-lt"/>
                  </a:defRPr>
                </a:pPr>
                <a:r>
                  <a:rPr lang="en-CA" sz="1400">
                    <a:latin typeface="Symbol" pitchFamily="18" charset="2"/>
                  </a:rPr>
                  <a:t>m</a:t>
                </a:r>
                <a:r>
                  <a:rPr lang="en-CA" sz="1400">
                    <a:latin typeface="+mn-lt"/>
                  </a:rPr>
                  <a:t>strain</a:t>
                </a:r>
              </a:p>
            </c:rich>
          </c:tx>
          <c:layout/>
          <c:overlay val="0"/>
        </c:title>
        <c:numFmt formatCode="0" sourceLinked="1"/>
        <c:majorTickMark val="out"/>
        <c:minorTickMark val="none"/>
        <c:tickLblPos val="nextTo"/>
        <c:crossAx val="-205721909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6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errBars>
            <c:errDir val="y"/>
            <c:errBarType val="both"/>
            <c:errValType val="fixedVal"/>
            <c:noEndCap val="0"/>
            <c:val val="0.017"/>
          </c:errBars>
          <c:xVal>
            <c:numRef>
              <c:f>'FINAL (ave d0)'!$AI$8:$AI$42</c:f>
              <c:numCache>
                <c:formatCode>General</c:formatCode>
                <c:ptCount val="35"/>
                <c:pt idx="0">
                  <c:v>-24.0</c:v>
                </c:pt>
                <c:pt idx="1">
                  <c:v>-16.0</c:v>
                </c:pt>
                <c:pt idx="2">
                  <c:v>-15.0</c:v>
                </c:pt>
                <c:pt idx="3">
                  <c:v>-14.0</c:v>
                </c:pt>
                <c:pt idx="4">
                  <c:v>-13.0</c:v>
                </c:pt>
                <c:pt idx="5">
                  <c:v>-12.0</c:v>
                </c:pt>
                <c:pt idx="6">
                  <c:v>-11.0</c:v>
                </c:pt>
                <c:pt idx="7">
                  <c:v>-10.0</c:v>
                </c:pt>
                <c:pt idx="8">
                  <c:v>-9.0</c:v>
                </c:pt>
                <c:pt idx="9">
                  <c:v>-8.0</c:v>
                </c:pt>
                <c:pt idx="10">
                  <c:v>-7.0</c:v>
                </c:pt>
                <c:pt idx="11">
                  <c:v>-6.0</c:v>
                </c:pt>
                <c:pt idx="12">
                  <c:v>-5.0</c:v>
                </c:pt>
                <c:pt idx="13">
                  <c:v>-4.0</c:v>
                </c:pt>
                <c:pt idx="14">
                  <c:v>-3.0</c:v>
                </c:pt>
                <c:pt idx="15">
                  <c:v>-2.0</c:v>
                </c:pt>
                <c:pt idx="16">
                  <c:v>-1.0</c:v>
                </c:pt>
                <c:pt idx="17">
                  <c:v>0.0</c:v>
                </c:pt>
                <c:pt idx="18">
                  <c:v>1.0</c:v>
                </c:pt>
                <c:pt idx="19">
                  <c:v>2.0</c:v>
                </c:pt>
                <c:pt idx="20">
                  <c:v>3.0</c:v>
                </c:pt>
                <c:pt idx="21">
                  <c:v>4.0</c:v>
                </c:pt>
                <c:pt idx="22">
                  <c:v>5.0</c:v>
                </c:pt>
                <c:pt idx="23">
                  <c:v>6.0</c:v>
                </c:pt>
                <c:pt idx="24">
                  <c:v>7.0</c:v>
                </c:pt>
                <c:pt idx="25">
                  <c:v>8.0</c:v>
                </c:pt>
                <c:pt idx="26">
                  <c:v>9.0</c:v>
                </c:pt>
                <c:pt idx="27">
                  <c:v>10.0</c:v>
                </c:pt>
                <c:pt idx="28">
                  <c:v>11.0</c:v>
                </c:pt>
                <c:pt idx="29">
                  <c:v>12.0</c:v>
                </c:pt>
                <c:pt idx="30">
                  <c:v>13.0</c:v>
                </c:pt>
                <c:pt idx="31">
                  <c:v>14.0</c:v>
                </c:pt>
                <c:pt idx="32">
                  <c:v>15.0</c:v>
                </c:pt>
                <c:pt idx="33">
                  <c:v>16.0</c:v>
                </c:pt>
                <c:pt idx="34">
                  <c:v>24.0</c:v>
                </c:pt>
              </c:numCache>
            </c:numRef>
          </c:xVal>
          <c:yVal>
            <c:numRef>
              <c:f>'FINAL (ave d0)'!$AL$8:$AL$42</c:f>
              <c:numCache>
                <c:formatCode>0.000</c:formatCode>
                <c:ptCount val="35"/>
                <c:pt idx="0">
                  <c:v>0.950423753714142</c:v>
                </c:pt>
                <c:pt idx="1">
                  <c:v>0.995172906552776</c:v>
                </c:pt>
                <c:pt idx="2">
                  <c:v>0.936718961612742</c:v>
                </c:pt>
                <c:pt idx="3">
                  <c:v>1.106427079660164</c:v>
                </c:pt>
                <c:pt idx="4">
                  <c:v>1.004481584014032</c:v>
                </c:pt>
                <c:pt idx="5">
                  <c:v>0.941629508050268</c:v>
                </c:pt>
                <c:pt idx="6">
                  <c:v>0.942134834126908</c:v>
                </c:pt>
                <c:pt idx="7">
                  <c:v>0.963128514162556</c:v>
                </c:pt>
                <c:pt idx="8">
                  <c:v>0.92028528204417</c:v>
                </c:pt>
                <c:pt idx="9">
                  <c:v>1.027835877808224</c:v>
                </c:pt>
                <c:pt idx="10">
                  <c:v>1.201694209047</c:v>
                </c:pt>
                <c:pt idx="11">
                  <c:v>1.022798303290078</c:v>
                </c:pt>
                <c:pt idx="12">
                  <c:v>1.504375480628801</c:v>
                </c:pt>
                <c:pt idx="13">
                  <c:v>1.011311297848232</c:v>
                </c:pt>
                <c:pt idx="14">
                  <c:v>1.226358758035992</c:v>
                </c:pt>
                <c:pt idx="15">
                  <c:v>0.937689220637252</c:v>
                </c:pt>
                <c:pt idx="16">
                  <c:v>0.910622846813966</c:v>
                </c:pt>
                <c:pt idx="17">
                  <c:v>1.4550502336567</c:v>
                </c:pt>
                <c:pt idx="18">
                  <c:v>1.223768836891599</c:v>
                </c:pt>
                <c:pt idx="19">
                  <c:v>1.166359665118586</c:v>
                </c:pt>
                <c:pt idx="20">
                  <c:v>1.73307674462207</c:v>
                </c:pt>
                <c:pt idx="21">
                  <c:v>0.998373702487367</c:v>
                </c:pt>
                <c:pt idx="22">
                  <c:v>1.209467070981763</c:v>
                </c:pt>
                <c:pt idx="23">
                  <c:v>1.027705355241756</c:v>
                </c:pt>
                <c:pt idx="24">
                  <c:v>1.044247777714207</c:v>
                </c:pt>
                <c:pt idx="25">
                  <c:v>1.081972890913269</c:v>
                </c:pt>
                <c:pt idx="26">
                  <c:v>1.083088423689613</c:v>
                </c:pt>
                <c:pt idx="27">
                  <c:v>1.067988369809927</c:v>
                </c:pt>
                <c:pt idx="28">
                  <c:v>0.975434985820791</c:v>
                </c:pt>
                <c:pt idx="29">
                  <c:v>0.953284675389154</c:v>
                </c:pt>
                <c:pt idx="30">
                  <c:v>0.895084584165</c:v>
                </c:pt>
                <c:pt idx="31">
                  <c:v>0.782152508421125</c:v>
                </c:pt>
                <c:pt idx="32">
                  <c:v>0.91898309661287</c:v>
                </c:pt>
                <c:pt idx="33">
                  <c:v>0.862535245893797</c:v>
                </c:pt>
                <c:pt idx="34">
                  <c:v>1.119302107616676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57188904"/>
        <c:axId val="-2057185880"/>
      </c:scatterChart>
      <c:valAx>
        <c:axId val="-20571889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57185880"/>
        <c:crosses val="autoZero"/>
        <c:crossBetween val="midCat"/>
      </c:valAx>
      <c:valAx>
        <c:axId val="-2057185880"/>
        <c:scaling>
          <c:orientation val="minMax"/>
          <c:max val="1.8"/>
          <c:min val="0.7"/>
        </c:scaling>
        <c:delete val="0"/>
        <c:axPos val="l"/>
        <c:majorGridlines/>
        <c:numFmt formatCode="0.000" sourceLinked="1"/>
        <c:majorTickMark val="out"/>
        <c:minorTickMark val="none"/>
        <c:tickLblPos val="nextTo"/>
        <c:crossAx val="-205718890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'980051'!$B$319:$B$350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'980051'!$E$319:$E$350</c:f>
              <c:numCache>
                <c:formatCode>General</c:formatCode>
                <c:ptCount val="32"/>
                <c:pt idx="0">
                  <c:v>458.0</c:v>
                </c:pt>
                <c:pt idx="1">
                  <c:v>409.0</c:v>
                </c:pt>
                <c:pt idx="2">
                  <c:v>428.0</c:v>
                </c:pt>
                <c:pt idx="3">
                  <c:v>472.0</c:v>
                </c:pt>
                <c:pt idx="4">
                  <c:v>419.0</c:v>
                </c:pt>
                <c:pt idx="5">
                  <c:v>518.0</c:v>
                </c:pt>
                <c:pt idx="6">
                  <c:v>492.0</c:v>
                </c:pt>
                <c:pt idx="7">
                  <c:v>576.0</c:v>
                </c:pt>
                <c:pt idx="8">
                  <c:v>561.0</c:v>
                </c:pt>
                <c:pt idx="9">
                  <c:v>511.0</c:v>
                </c:pt>
                <c:pt idx="10">
                  <c:v>562.0</c:v>
                </c:pt>
                <c:pt idx="11">
                  <c:v>595.0</c:v>
                </c:pt>
                <c:pt idx="12">
                  <c:v>565.0</c:v>
                </c:pt>
                <c:pt idx="13">
                  <c:v>623.0</c:v>
                </c:pt>
                <c:pt idx="14">
                  <c:v>681.0</c:v>
                </c:pt>
                <c:pt idx="15">
                  <c:v>725.0</c:v>
                </c:pt>
                <c:pt idx="16">
                  <c:v>746.0</c:v>
                </c:pt>
                <c:pt idx="17">
                  <c:v>753.0</c:v>
                </c:pt>
                <c:pt idx="18">
                  <c:v>809.0</c:v>
                </c:pt>
                <c:pt idx="19">
                  <c:v>747.0</c:v>
                </c:pt>
                <c:pt idx="20">
                  <c:v>722.0</c:v>
                </c:pt>
                <c:pt idx="21">
                  <c:v>677.0</c:v>
                </c:pt>
                <c:pt idx="22">
                  <c:v>676.0</c:v>
                </c:pt>
                <c:pt idx="23">
                  <c:v>663.0</c:v>
                </c:pt>
                <c:pt idx="24">
                  <c:v>628.0</c:v>
                </c:pt>
                <c:pt idx="25">
                  <c:v>571.0</c:v>
                </c:pt>
                <c:pt idx="26">
                  <c:v>600.0</c:v>
                </c:pt>
                <c:pt idx="27">
                  <c:v>610.0</c:v>
                </c:pt>
                <c:pt idx="28">
                  <c:v>627.0</c:v>
                </c:pt>
                <c:pt idx="29">
                  <c:v>595.0</c:v>
                </c:pt>
                <c:pt idx="30">
                  <c:v>617.0</c:v>
                </c:pt>
                <c:pt idx="31">
                  <c:v>636.0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'980051'!$B$319:$B$350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'980051'!$F$319:$F$350</c:f>
              <c:numCache>
                <c:formatCode>0</c:formatCode>
                <c:ptCount val="32"/>
                <c:pt idx="3">
                  <c:v>483.3245058147909</c:v>
                </c:pt>
                <c:pt idx="4">
                  <c:v>488.3855645977655</c:v>
                </c:pt>
                <c:pt idx="5">
                  <c:v>493.3615175020486</c:v>
                </c:pt>
                <c:pt idx="6">
                  <c:v>499.1187487558721</c:v>
                </c:pt>
                <c:pt idx="7">
                  <c:v>506.0468854391937</c:v>
                </c:pt>
                <c:pt idx="8">
                  <c:v>514.963042910238</c:v>
                </c:pt>
                <c:pt idx="9">
                  <c:v>527.197614024086</c:v>
                </c:pt>
                <c:pt idx="10">
                  <c:v>543.7188774260124</c:v>
                </c:pt>
                <c:pt idx="11">
                  <c:v>567.7054823512553</c:v>
                </c:pt>
                <c:pt idx="12">
                  <c:v>599.1470741723533</c:v>
                </c:pt>
                <c:pt idx="13">
                  <c:v>635.2549033444644</c:v>
                </c:pt>
                <c:pt idx="14">
                  <c:v>677.4011172066371</c:v>
                </c:pt>
                <c:pt idx="15">
                  <c:v>718.2286831995583</c:v>
                </c:pt>
                <c:pt idx="16">
                  <c:v>750.4563661142461</c:v>
                </c:pt>
                <c:pt idx="17">
                  <c:v>767.9646364968548</c:v>
                </c:pt>
                <c:pt idx="18">
                  <c:v>768.7675088517323</c:v>
                </c:pt>
                <c:pt idx="19">
                  <c:v>754.3120814507954</c:v>
                </c:pt>
                <c:pt idx="20">
                  <c:v>727.7924027808801</c:v>
                </c:pt>
                <c:pt idx="21">
                  <c:v>696.1775806498063</c:v>
                </c:pt>
                <c:pt idx="22">
                  <c:v>664.3078700484136</c:v>
                </c:pt>
                <c:pt idx="23">
                  <c:v>639.0698296173646</c:v>
                </c:pt>
                <c:pt idx="24">
                  <c:v>622.6834433040584</c:v>
                </c:pt>
                <c:pt idx="25">
                  <c:v>612.921707169017</c:v>
                </c:pt>
                <c:pt idx="26">
                  <c:v>608.1414619478141</c:v>
                </c:pt>
                <c:pt idx="27">
                  <c:v>607.7361121978676</c:v>
                </c:pt>
                <c:pt idx="28">
                  <c:v>609.812207436414</c:v>
                </c:pt>
                <c:pt idx="29">
                  <c:v>613.683547116543</c:v>
                </c:pt>
                <c:pt idx="30">
                  <c:v>618.0754952947527</c:v>
                </c:pt>
                <c:pt idx="31">
                  <c:v>622.6231292073832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66610504"/>
        <c:axId val="-2066607464"/>
      </c:scatterChart>
      <c:valAx>
        <c:axId val="-20666105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66607464"/>
        <c:crosses val="autoZero"/>
        <c:crossBetween val="midCat"/>
      </c:valAx>
      <c:valAx>
        <c:axId val="-206660746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6661050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'980051'!$B$369:$B$400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'980051'!$E$369:$E$400</c:f>
              <c:numCache>
                <c:formatCode>General</c:formatCode>
                <c:ptCount val="32"/>
                <c:pt idx="0">
                  <c:v>401.0</c:v>
                </c:pt>
                <c:pt idx="1">
                  <c:v>426.0</c:v>
                </c:pt>
                <c:pt idx="2">
                  <c:v>433.0</c:v>
                </c:pt>
                <c:pt idx="3">
                  <c:v>442.0</c:v>
                </c:pt>
                <c:pt idx="4">
                  <c:v>478.0</c:v>
                </c:pt>
                <c:pt idx="5">
                  <c:v>468.0</c:v>
                </c:pt>
                <c:pt idx="6">
                  <c:v>488.0</c:v>
                </c:pt>
                <c:pt idx="7">
                  <c:v>528.0</c:v>
                </c:pt>
                <c:pt idx="8">
                  <c:v>550.0</c:v>
                </c:pt>
                <c:pt idx="9">
                  <c:v>543.0</c:v>
                </c:pt>
                <c:pt idx="10">
                  <c:v>547.0</c:v>
                </c:pt>
                <c:pt idx="11">
                  <c:v>566.0</c:v>
                </c:pt>
                <c:pt idx="12">
                  <c:v>581.0</c:v>
                </c:pt>
                <c:pt idx="13">
                  <c:v>636.0</c:v>
                </c:pt>
                <c:pt idx="14">
                  <c:v>738.0</c:v>
                </c:pt>
                <c:pt idx="15">
                  <c:v>748.0</c:v>
                </c:pt>
                <c:pt idx="16">
                  <c:v>797.0</c:v>
                </c:pt>
                <c:pt idx="17">
                  <c:v>789.0</c:v>
                </c:pt>
                <c:pt idx="18">
                  <c:v>736.0</c:v>
                </c:pt>
                <c:pt idx="19">
                  <c:v>750.0</c:v>
                </c:pt>
                <c:pt idx="20">
                  <c:v>699.0</c:v>
                </c:pt>
                <c:pt idx="21">
                  <c:v>668.0</c:v>
                </c:pt>
                <c:pt idx="22">
                  <c:v>686.0</c:v>
                </c:pt>
                <c:pt idx="23">
                  <c:v>630.0</c:v>
                </c:pt>
                <c:pt idx="24">
                  <c:v>599.0</c:v>
                </c:pt>
                <c:pt idx="25">
                  <c:v>608.0</c:v>
                </c:pt>
                <c:pt idx="26">
                  <c:v>624.0</c:v>
                </c:pt>
                <c:pt idx="27">
                  <c:v>634.0</c:v>
                </c:pt>
                <c:pt idx="28">
                  <c:v>589.0</c:v>
                </c:pt>
                <c:pt idx="29">
                  <c:v>557.0</c:v>
                </c:pt>
                <c:pt idx="30">
                  <c:v>587.0</c:v>
                </c:pt>
                <c:pt idx="31">
                  <c:v>654.0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'980051'!$B$369:$B$400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'980051'!$F$369:$F$400</c:f>
              <c:numCache>
                <c:formatCode>0</c:formatCode>
                <c:ptCount val="32"/>
                <c:pt idx="3">
                  <c:v>471.3012983425846</c:v>
                </c:pt>
                <c:pt idx="4">
                  <c:v>476.7624700024212</c:v>
                </c:pt>
                <c:pt idx="5">
                  <c:v>482.3131492565076</c:v>
                </c:pt>
                <c:pt idx="6">
                  <c:v>489.0800595573673</c:v>
                </c:pt>
                <c:pt idx="7">
                  <c:v>497.7717969032369</c:v>
                </c:pt>
                <c:pt idx="8">
                  <c:v>509.570132574299</c:v>
                </c:pt>
                <c:pt idx="9">
                  <c:v>526.0939280976081</c:v>
                </c:pt>
                <c:pt idx="10">
                  <c:v>548.1124173533982</c:v>
                </c:pt>
                <c:pt idx="11">
                  <c:v>578.8872365466658</c:v>
                </c:pt>
                <c:pt idx="12">
                  <c:v>617.0813522773958</c:v>
                </c:pt>
                <c:pt idx="13">
                  <c:v>658.2332301353122</c:v>
                </c:pt>
                <c:pt idx="14">
                  <c:v>702.7771076460481</c:v>
                </c:pt>
                <c:pt idx="15">
                  <c:v>741.8876581859168</c:v>
                </c:pt>
                <c:pt idx="16">
                  <c:v>768.3215557306564</c:v>
                </c:pt>
                <c:pt idx="17">
                  <c:v>777.3725470657723</c:v>
                </c:pt>
                <c:pt idx="18">
                  <c:v>769.7697982618497</c:v>
                </c:pt>
                <c:pt idx="19">
                  <c:v>747.5695608959571</c:v>
                </c:pt>
                <c:pt idx="20">
                  <c:v>715.7473416902848</c:v>
                </c:pt>
                <c:pt idx="21">
                  <c:v>681.7656415986376</c:v>
                </c:pt>
                <c:pt idx="22">
                  <c:v>649.9073352231757</c:v>
                </c:pt>
                <c:pt idx="23">
                  <c:v>626.1023580541965</c:v>
                </c:pt>
                <c:pt idx="24">
                  <c:v>611.4514556383121</c:v>
                </c:pt>
                <c:pt idx="25">
                  <c:v>603.2811202565076</c:v>
                </c:pt>
                <c:pt idx="26">
                  <c:v>599.8572340452437</c:v>
                </c:pt>
                <c:pt idx="27">
                  <c:v>600.435742549212</c:v>
                </c:pt>
                <c:pt idx="28">
                  <c:v>603.084016636361</c:v>
                </c:pt>
                <c:pt idx="29">
                  <c:v>607.3992850599422</c:v>
                </c:pt>
                <c:pt idx="30">
                  <c:v>612.100730867601</c:v>
                </c:pt>
                <c:pt idx="31">
                  <c:v>616.899748929167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66658280"/>
        <c:axId val="-2066655112"/>
      </c:scatterChart>
      <c:valAx>
        <c:axId val="-20666582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66655112"/>
        <c:crosses val="autoZero"/>
        <c:crossBetween val="midCat"/>
      </c:valAx>
      <c:valAx>
        <c:axId val="-206665511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6665828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'980051'!$B$419:$B$450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'980051'!$E$419:$E$450</c:f>
              <c:numCache>
                <c:formatCode>General</c:formatCode>
                <c:ptCount val="32"/>
                <c:pt idx="0">
                  <c:v>433.0</c:v>
                </c:pt>
                <c:pt idx="1">
                  <c:v>420.0</c:v>
                </c:pt>
                <c:pt idx="2">
                  <c:v>464.0</c:v>
                </c:pt>
                <c:pt idx="3">
                  <c:v>477.0</c:v>
                </c:pt>
                <c:pt idx="4">
                  <c:v>515.0</c:v>
                </c:pt>
                <c:pt idx="5">
                  <c:v>512.0</c:v>
                </c:pt>
                <c:pt idx="6">
                  <c:v>501.0</c:v>
                </c:pt>
                <c:pt idx="7">
                  <c:v>525.0</c:v>
                </c:pt>
                <c:pt idx="8">
                  <c:v>538.0</c:v>
                </c:pt>
                <c:pt idx="9">
                  <c:v>552.0</c:v>
                </c:pt>
                <c:pt idx="10">
                  <c:v>564.0</c:v>
                </c:pt>
                <c:pt idx="11">
                  <c:v>582.0</c:v>
                </c:pt>
                <c:pt idx="12">
                  <c:v>647.0</c:v>
                </c:pt>
                <c:pt idx="13">
                  <c:v>664.0</c:v>
                </c:pt>
                <c:pt idx="14">
                  <c:v>740.0</c:v>
                </c:pt>
                <c:pt idx="15">
                  <c:v>752.0</c:v>
                </c:pt>
                <c:pt idx="16">
                  <c:v>788.0</c:v>
                </c:pt>
                <c:pt idx="17">
                  <c:v>801.0</c:v>
                </c:pt>
                <c:pt idx="18">
                  <c:v>745.0</c:v>
                </c:pt>
                <c:pt idx="19">
                  <c:v>734.0</c:v>
                </c:pt>
                <c:pt idx="20">
                  <c:v>722.0</c:v>
                </c:pt>
                <c:pt idx="21">
                  <c:v>687.0</c:v>
                </c:pt>
                <c:pt idx="22">
                  <c:v>646.0</c:v>
                </c:pt>
                <c:pt idx="23">
                  <c:v>654.0</c:v>
                </c:pt>
                <c:pt idx="24">
                  <c:v>608.0</c:v>
                </c:pt>
                <c:pt idx="25">
                  <c:v>634.0</c:v>
                </c:pt>
                <c:pt idx="26">
                  <c:v>590.0</c:v>
                </c:pt>
                <c:pt idx="27">
                  <c:v>649.0</c:v>
                </c:pt>
                <c:pt idx="28">
                  <c:v>593.0</c:v>
                </c:pt>
                <c:pt idx="29">
                  <c:v>629.0</c:v>
                </c:pt>
                <c:pt idx="30">
                  <c:v>613.0</c:v>
                </c:pt>
                <c:pt idx="31">
                  <c:v>678.0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'980051'!$B$419:$B$450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'980051'!$F$419:$F$450</c:f>
              <c:numCache>
                <c:formatCode>0</c:formatCode>
                <c:ptCount val="32"/>
                <c:pt idx="3">
                  <c:v>493.790973975944</c:v>
                </c:pt>
                <c:pt idx="4">
                  <c:v>499.1527726981902</c:v>
                </c:pt>
                <c:pt idx="5">
                  <c:v>504.5424489971428</c:v>
                </c:pt>
                <c:pt idx="6">
                  <c:v>511.0304590029224</c:v>
                </c:pt>
                <c:pt idx="7">
                  <c:v>519.295357265884</c:v>
                </c:pt>
                <c:pt idx="8">
                  <c:v>530.5442822584474</c:v>
                </c:pt>
                <c:pt idx="9">
                  <c:v>546.4967114304223</c:v>
                </c:pt>
                <c:pt idx="10">
                  <c:v>568.0854117560834</c:v>
                </c:pt>
                <c:pt idx="11">
                  <c:v>598.65139395737</c:v>
                </c:pt>
                <c:pt idx="12">
                  <c:v>636.8214729396096</c:v>
                </c:pt>
                <c:pt idx="13">
                  <c:v>677.7906880824052</c:v>
                </c:pt>
                <c:pt idx="14">
                  <c:v>721.3494072339787</c:v>
                </c:pt>
                <c:pt idx="15">
                  <c:v>757.9756279347031</c:v>
                </c:pt>
                <c:pt idx="16">
                  <c:v>780.1757488482284</c:v>
                </c:pt>
                <c:pt idx="17">
                  <c:v>783.830342795325</c:v>
                </c:pt>
                <c:pt idx="18">
                  <c:v>771.2765016581864</c:v>
                </c:pt>
                <c:pt idx="19">
                  <c:v>745.1983067875864</c:v>
                </c:pt>
                <c:pt idx="20">
                  <c:v>712.0080849369493</c:v>
                </c:pt>
                <c:pt idx="21">
                  <c:v>679.5256949917258</c:v>
                </c:pt>
                <c:pt idx="22">
                  <c:v>651.6101590076116</c:v>
                </c:pt>
                <c:pt idx="23">
                  <c:v>632.7773281960243</c:v>
                </c:pt>
                <c:pt idx="24">
                  <c:v>622.6548361294003</c:v>
                </c:pt>
                <c:pt idx="25">
                  <c:v>618.2299469070615</c:v>
                </c:pt>
                <c:pt idx="26">
                  <c:v>617.7966672681893</c:v>
                </c:pt>
                <c:pt idx="27">
                  <c:v>620.3700508873059</c:v>
                </c:pt>
                <c:pt idx="28">
                  <c:v>624.0167990427748</c:v>
                </c:pt>
                <c:pt idx="29">
                  <c:v>628.9150307552463</c:v>
                </c:pt>
                <c:pt idx="30">
                  <c:v>633.8581187400628</c:v>
                </c:pt>
                <c:pt idx="31">
                  <c:v>638.7469049642576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66735432"/>
        <c:axId val="-2066732264"/>
      </c:scatterChart>
      <c:valAx>
        <c:axId val="-20667354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66732264"/>
        <c:crosses val="autoZero"/>
        <c:crossBetween val="midCat"/>
      </c:valAx>
      <c:valAx>
        <c:axId val="-206673226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6673543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3" Type="http://schemas.openxmlformats.org/officeDocument/2006/relationships/chart" Target="../charts/chart13.xml"/><Relationship Id="rId14" Type="http://schemas.openxmlformats.org/officeDocument/2006/relationships/chart" Target="../charts/chart14.xml"/><Relationship Id="rId15" Type="http://schemas.openxmlformats.org/officeDocument/2006/relationships/chart" Target="../charts/chart15.xml"/><Relationship Id="rId16" Type="http://schemas.openxmlformats.org/officeDocument/2006/relationships/chart" Target="../charts/chart16.xml"/><Relationship Id="rId17" Type="http://schemas.openxmlformats.org/officeDocument/2006/relationships/chart" Target="../charts/chart17.xml"/><Relationship Id="rId18" Type="http://schemas.openxmlformats.org/officeDocument/2006/relationships/chart" Target="../charts/chart18.xml"/><Relationship Id="rId19" Type="http://schemas.openxmlformats.org/officeDocument/2006/relationships/chart" Target="../charts/chart19.xml"/><Relationship Id="rId50" Type="http://schemas.openxmlformats.org/officeDocument/2006/relationships/chart" Target="../charts/chart50.xml"/><Relationship Id="rId51" Type="http://schemas.openxmlformats.org/officeDocument/2006/relationships/chart" Target="../charts/chart51.xml"/><Relationship Id="rId52" Type="http://schemas.openxmlformats.org/officeDocument/2006/relationships/chart" Target="../charts/chart52.xml"/><Relationship Id="rId53" Type="http://schemas.openxmlformats.org/officeDocument/2006/relationships/chart" Target="../charts/chart53.xml"/><Relationship Id="rId54" Type="http://schemas.openxmlformats.org/officeDocument/2006/relationships/chart" Target="../charts/chart54.xml"/><Relationship Id="rId55" Type="http://schemas.openxmlformats.org/officeDocument/2006/relationships/chart" Target="../charts/chart55.xml"/><Relationship Id="rId56" Type="http://schemas.openxmlformats.org/officeDocument/2006/relationships/chart" Target="../charts/chart56.xml"/><Relationship Id="rId57" Type="http://schemas.openxmlformats.org/officeDocument/2006/relationships/chart" Target="../charts/chart57.xml"/><Relationship Id="rId40" Type="http://schemas.openxmlformats.org/officeDocument/2006/relationships/chart" Target="../charts/chart40.xml"/><Relationship Id="rId41" Type="http://schemas.openxmlformats.org/officeDocument/2006/relationships/chart" Target="../charts/chart41.xml"/><Relationship Id="rId42" Type="http://schemas.openxmlformats.org/officeDocument/2006/relationships/chart" Target="../charts/chart42.xml"/><Relationship Id="rId43" Type="http://schemas.openxmlformats.org/officeDocument/2006/relationships/chart" Target="../charts/chart43.xml"/><Relationship Id="rId44" Type="http://schemas.openxmlformats.org/officeDocument/2006/relationships/chart" Target="../charts/chart44.xml"/><Relationship Id="rId45" Type="http://schemas.openxmlformats.org/officeDocument/2006/relationships/chart" Target="../charts/chart45.xml"/><Relationship Id="rId46" Type="http://schemas.openxmlformats.org/officeDocument/2006/relationships/chart" Target="../charts/chart46.xml"/><Relationship Id="rId47" Type="http://schemas.openxmlformats.org/officeDocument/2006/relationships/chart" Target="../charts/chart47.xml"/><Relationship Id="rId48" Type="http://schemas.openxmlformats.org/officeDocument/2006/relationships/chart" Target="../charts/chart48.xml"/><Relationship Id="rId49" Type="http://schemas.openxmlformats.org/officeDocument/2006/relationships/chart" Target="../charts/chart49.xml"/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Relationship Id="rId4" Type="http://schemas.openxmlformats.org/officeDocument/2006/relationships/chart" Target="../charts/chart4.xml"/><Relationship Id="rId5" Type="http://schemas.openxmlformats.org/officeDocument/2006/relationships/chart" Target="../charts/chart5.xml"/><Relationship Id="rId6" Type="http://schemas.openxmlformats.org/officeDocument/2006/relationships/chart" Target="../charts/chart6.xml"/><Relationship Id="rId7" Type="http://schemas.openxmlformats.org/officeDocument/2006/relationships/chart" Target="../charts/chart7.xml"/><Relationship Id="rId8" Type="http://schemas.openxmlformats.org/officeDocument/2006/relationships/chart" Target="../charts/chart8.xml"/><Relationship Id="rId9" Type="http://schemas.openxmlformats.org/officeDocument/2006/relationships/chart" Target="../charts/chart9.xml"/><Relationship Id="rId30" Type="http://schemas.openxmlformats.org/officeDocument/2006/relationships/chart" Target="../charts/chart30.xml"/><Relationship Id="rId31" Type="http://schemas.openxmlformats.org/officeDocument/2006/relationships/chart" Target="../charts/chart31.xml"/><Relationship Id="rId32" Type="http://schemas.openxmlformats.org/officeDocument/2006/relationships/chart" Target="../charts/chart32.xml"/><Relationship Id="rId33" Type="http://schemas.openxmlformats.org/officeDocument/2006/relationships/chart" Target="../charts/chart33.xml"/><Relationship Id="rId34" Type="http://schemas.openxmlformats.org/officeDocument/2006/relationships/chart" Target="../charts/chart34.xml"/><Relationship Id="rId35" Type="http://schemas.openxmlformats.org/officeDocument/2006/relationships/chart" Target="../charts/chart35.xml"/><Relationship Id="rId36" Type="http://schemas.openxmlformats.org/officeDocument/2006/relationships/chart" Target="../charts/chart36.xml"/><Relationship Id="rId37" Type="http://schemas.openxmlformats.org/officeDocument/2006/relationships/chart" Target="../charts/chart37.xml"/><Relationship Id="rId38" Type="http://schemas.openxmlformats.org/officeDocument/2006/relationships/chart" Target="../charts/chart38.xml"/><Relationship Id="rId39" Type="http://schemas.openxmlformats.org/officeDocument/2006/relationships/chart" Target="../charts/chart39.xml"/><Relationship Id="rId20" Type="http://schemas.openxmlformats.org/officeDocument/2006/relationships/chart" Target="../charts/chart20.xml"/><Relationship Id="rId21" Type="http://schemas.openxmlformats.org/officeDocument/2006/relationships/chart" Target="../charts/chart21.xml"/><Relationship Id="rId22" Type="http://schemas.openxmlformats.org/officeDocument/2006/relationships/chart" Target="../charts/chart22.xml"/><Relationship Id="rId23" Type="http://schemas.openxmlformats.org/officeDocument/2006/relationships/chart" Target="../charts/chart23.xml"/><Relationship Id="rId24" Type="http://schemas.openxmlformats.org/officeDocument/2006/relationships/chart" Target="../charts/chart24.xml"/><Relationship Id="rId25" Type="http://schemas.openxmlformats.org/officeDocument/2006/relationships/chart" Target="../charts/chart25.xml"/><Relationship Id="rId26" Type="http://schemas.openxmlformats.org/officeDocument/2006/relationships/chart" Target="../charts/chart26.xml"/><Relationship Id="rId27" Type="http://schemas.openxmlformats.org/officeDocument/2006/relationships/chart" Target="../charts/chart27.xml"/><Relationship Id="rId28" Type="http://schemas.openxmlformats.org/officeDocument/2006/relationships/chart" Target="../charts/chart28.xml"/><Relationship Id="rId29" Type="http://schemas.openxmlformats.org/officeDocument/2006/relationships/chart" Target="../charts/chart29.xml"/><Relationship Id="rId10" Type="http://schemas.openxmlformats.org/officeDocument/2006/relationships/chart" Target="../charts/chart10.xml"/><Relationship Id="rId11" Type="http://schemas.openxmlformats.org/officeDocument/2006/relationships/chart" Target="../charts/chart11.xml"/><Relationship Id="rId12" Type="http://schemas.openxmlformats.org/officeDocument/2006/relationships/chart" Target="../charts/chart12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0.xml"/><Relationship Id="rId4" Type="http://schemas.openxmlformats.org/officeDocument/2006/relationships/chart" Target="../charts/chart61.xml"/><Relationship Id="rId1" Type="http://schemas.openxmlformats.org/officeDocument/2006/relationships/chart" Target="../charts/chart58.xml"/><Relationship Id="rId2" Type="http://schemas.openxmlformats.org/officeDocument/2006/relationships/chart" Target="../charts/chart59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4.xml"/><Relationship Id="rId4" Type="http://schemas.openxmlformats.org/officeDocument/2006/relationships/chart" Target="../charts/chart65.xml"/><Relationship Id="rId1" Type="http://schemas.openxmlformats.org/officeDocument/2006/relationships/chart" Target="../charts/chart62.xml"/><Relationship Id="rId2" Type="http://schemas.openxmlformats.org/officeDocument/2006/relationships/chart" Target="../charts/chart63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8.xml"/><Relationship Id="rId4" Type="http://schemas.openxmlformats.org/officeDocument/2006/relationships/chart" Target="../charts/chart69.xml"/><Relationship Id="rId1" Type="http://schemas.openxmlformats.org/officeDocument/2006/relationships/chart" Target="../charts/chart66.xml"/><Relationship Id="rId2" Type="http://schemas.openxmlformats.org/officeDocument/2006/relationships/chart" Target="../charts/chart6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19</xdr:row>
      <xdr:rowOff>0</xdr:rowOff>
    </xdr:from>
    <xdr:to>
      <xdr:col>12</xdr:col>
      <xdr:colOff>190500</xdr:colOff>
      <xdr:row>36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0</xdr:colOff>
      <xdr:row>69</xdr:row>
      <xdr:rowOff>0</xdr:rowOff>
    </xdr:from>
    <xdr:to>
      <xdr:col>12</xdr:col>
      <xdr:colOff>190500</xdr:colOff>
      <xdr:row>86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0</xdr:colOff>
      <xdr:row>119</xdr:row>
      <xdr:rowOff>0</xdr:rowOff>
    </xdr:from>
    <xdr:to>
      <xdr:col>12</xdr:col>
      <xdr:colOff>190500</xdr:colOff>
      <xdr:row>136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0</xdr:colOff>
      <xdr:row>169</xdr:row>
      <xdr:rowOff>0</xdr:rowOff>
    </xdr:from>
    <xdr:to>
      <xdr:col>12</xdr:col>
      <xdr:colOff>190500</xdr:colOff>
      <xdr:row>186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7</xdr:col>
      <xdr:colOff>0</xdr:colOff>
      <xdr:row>219</xdr:row>
      <xdr:rowOff>0</xdr:rowOff>
    </xdr:from>
    <xdr:to>
      <xdr:col>12</xdr:col>
      <xdr:colOff>190500</xdr:colOff>
      <xdr:row>236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0</xdr:colOff>
      <xdr:row>269</xdr:row>
      <xdr:rowOff>0</xdr:rowOff>
    </xdr:from>
    <xdr:to>
      <xdr:col>12</xdr:col>
      <xdr:colOff>190500</xdr:colOff>
      <xdr:row>286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7</xdr:col>
      <xdr:colOff>0</xdr:colOff>
      <xdr:row>319</xdr:row>
      <xdr:rowOff>0</xdr:rowOff>
    </xdr:from>
    <xdr:to>
      <xdr:col>12</xdr:col>
      <xdr:colOff>190500</xdr:colOff>
      <xdr:row>336</xdr:row>
      <xdr:rowOff>0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7</xdr:col>
      <xdr:colOff>0</xdr:colOff>
      <xdr:row>369</xdr:row>
      <xdr:rowOff>0</xdr:rowOff>
    </xdr:from>
    <xdr:to>
      <xdr:col>12</xdr:col>
      <xdr:colOff>190500</xdr:colOff>
      <xdr:row>386</xdr:row>
      <xdr:rowOff>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7</xdr:col>
      <xdr:colOff>0</xdr:colOff>
      <xdr:row>419</xdr:row>
      <xdr:rowOff>0</xdr:rowOff>
    </xdr:from>
    <xdr:to>
      <xdr:col>12</xdr:col>
      <xdr:colOff>190500</xdr:colOff>
      <xdr:row>436</xdr:row>
      <xdr:rowOff>0</xdr:rowOff>
    </xdr:to>
    <xdr:graphicFrame macro="">
      <xdr:nvGraphicFramePr>
        <xdr:cNvPr id="1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7</xdr:col>
      <xdr:colOff>0</xdr:colOff>
      <xdr:row>469</xdr:row>
      <xdr:rowOff>0</xdr:rowOff>
    </xdr:from>
    <xdr:to>
      <xdr:col>12</xdr:col>
      <xdr:colOff>190500</xdr:colOff>
      <xdr:row>486</xdr:row>
      <xdr:rowOff>0</xdr:rowOff>
    </xdr:to>
    <xdr:graphicFrame macro="">
      <xdr:nvGraphicFramePr>
        <xdr:cNvPr id="11" name="Chart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7</xdr:col>
      <xdr:colOff>0</xdr:colOff>
      <xdr:row>519</xdr:row>
      <xdr:rowOff>0</xdr:rowOff>
    </xdr:from>
    <xdr:to>
      <xdr:col>12</xdr:col>
      <xdr:colOff>190500</xdr:colOff>
      <xdr:row>536</xdr:row>
      <xdr:rowOff>0</xdr:rowOff>
    </xdr:to>
    <xdr:graphicFrame macro="">
      <xdr:nvGraphicFramePr>
        <xdr:cNvPr id="12" name="Chart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7</xdr:col>
      <xdr:colOff>0</xdr:colOff>
      <xdr:row>569</xdr:row>
      <xdr:rowOff>0</xdr:rowOff>
    </xdr:from>
    <xdr:to>
      <xdr:col>12</xdr:col>
      <xdr:colOff>190500</xdr:colOff>
      <xdr:row>586</xdr:row>
      <xdr:rowOff>0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7</xdr:col>
      <xdr:colOff>0</xdr:colOff>
      <xdr:row>619</xdr:row>
      <xdr:rowOff>0</xdr:rowOff>
    </xdr:from>
    <xdr:to>
      <xdr:col>12</xdr:col>
      <xdr:colOff>190500</xdr:colOff>
      <xdr:row>636</xdr:row>
      <xdr:rowOff>0</xdr:rowOff>
    </xdr:to>
    <xdr:graphicFrame macro="">
      <xdr:nvGraphicFramePr>
        <xdr:cNvPr id="14" name="Chart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7</xdr:col>
      <xdr:colOff>0</xdr:colOff>
      <xdr:row>669</xdr:row>
      <xdr:rowOff>0</xdr:rowOff>
    </xdr:from>
    <xdr:to>
      <xdr:col>12</xdr:col>
      <xdr:colOff>190500</xdr:colOff>
      <xdr:row>686</xdr:row>
      <xdr:rowOff>0</xdr:rowOff>
    </xdr:to>
    <xdr:graphicFrame macro="">
      <xdr:nvGraphicFramePr>
        <xdr:cNvPr id="15" name="Chart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7</xdr:col>
      <xdr:colOff>0</xdr:colOff>
      <xdr:row>719</xdr:row>
      <xdr:rowOff>0</xdr:rowOff>
    </xdr:from>
    <xdr:to>
      <xdr:col>12</xdr:col>
      <xdr:colOff>190500</xdr:colOff>
      <xdr:row>736</xdr:row>
      <xdr:rowOff>0</xdr:rowOff>
    </xdr:to>
    <xdr:graphicFrame macro="">
      <xdr:nvGraphicFramePr>
        <xdr:cNvPr id="16" name="Chart 1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7</xdr:col>
      <xdr:colOff>0</xdr:colOff>
      <xdr:row>769</xdr:row>
      <xdr:rowOff>0</xdr:rowOff>
    </xdr:from>
    <xdr:to>
      <xdr:col>12</xdr:col>
      <xdr:colOff>190500</xdr:colOff>
      <xdr:row>786</xdr:row>
      <xdr:rowOff>0</xdr:rowOff>
    </xdr:to>
    <xdr:graphicFrame macro="">
      <xdr:nvGraphicFramePr>
        <xdr:cNvPr id="17" name="Chart 1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7</xdr:col>
      <xdr:colOff>0</xdr:colOff>
      <xdr:row>819</xdr:row>
      <xdr:rowOff>0</xdr:rowOff>
    </xdr:from>
    <xdr:to>
      <xdr:col>12</xdr:col>
      <xdr:colOff>190500</xdr:colOff>
      <xdr:row>836</xdr:row>
      <xdr:rowOff>0</xdr:rowOff>
    </xdr:to>
    <xdr:graphicFrame macro="">
      <xdr:nvGraphicFramePr>
        <xdr:cNvPr id="18" name="Chart 1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7</xdr:col>
      <xdr:colOff>0</xdr:colOff>
      <xdr:row>869</xdr:row>
      <xdr:rowOff>0</xdr:rowOff>
    </xdr:from>
    <xdr:to>
      <xdr:col>12</xdr:col>
      <xdr:colOff>190500</xdr:colOff>
      <xdr:row>886</xdr:row>
      <xdr:rowOff>0</xdr:rowOff>
    </xdr:to>
    <xdr:graphicFrame macro="">
      <xdr:nvGraphicFramePr>
        <xdr:cNvPr id="19" name="Chart 1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7</xdr:col>
      <xdr:colOff>0</xdr:colOff>
      <xdr:row>919</xdr:row>
      <xdr:rowOff>0</xdr:rowOff>
    </xdr:from>
    <xdr:to>
      <xdr:col>12</xdr:col>
      <xdr:colOff>190500</xdr:colOff>
      <xdr:row>936</xdr:row>
      <xdr:rowOff>0</xdr:rowOff>
    </xdr:to>
    <xdr:graphicFrame macro="">
      <xdr:nvGraphicFramePr>
        <xdr:cNvPr id="20" name="Chart 1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7</xdr:col>
      <xdr:colOff>0</xdr:colOff>
      <xdr:row>969</xdr:row>
      <xdr:rowOff>0</xdr:rowOff>
    </xdr:from>
    <xdr:to>
      <xdr:col>12</xdr:col>
      <xdr:colOff>190500</xdr:colOff>
      <xdr:row>986</xdr:row>
      <xdr:rowOff>0</xdr:rowOff>
    </xdr:to>
    <xdr:graphicFrame macro="">
      <xdr:nvGraphicFramePr>
        <xdr:cNvPr id="21" name="Chart 2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7</xdr:col>
      <xdr:colOff>0</xdr:colOff>
      <xdr:row>1019</xdr:row>
      <xdr:rowOff>0</xdr:rowOff>
    </xdr:from>
    <xdr:to>
      <xdr:col>12</xdr:col>
      <xdr:colOff>190500</xdr:colOff>
      <xdr:row>1036</xdr:row>
      <xdr:rowOff>0</xdr:rowOff>
    </xdr:to>
    <xdr:graphicFrame macro="">
      <xdr:nvGraphicFramePr>
        <xdr:cNvPr id="22" name="Chart 2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7</xdr:col>
      <xdr:colOff>0</xdr:colOff>
      <xdr:row>1069</xdr:row>
      <xdr:rowOff>0</xdr:rowOff>
    </xdr:from>
    <xdr:to>
      <xdr:col>12</xdr:col>
      <xdr:colOff>190500</xdr:colOff>
      <xdr:row>1086</xdr:row>
      <xdr:rowOff>0</xdr:rowOff>
    </xdr:to>
    <xdr:graphicFrame macro="">
      <xdr:nvGraphicFramePr>
        <xdr:cNvPr id="23" name="Chart 2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7</xdr:col>
      <xdr:colOff>0</xdr:colOff>
      <xdr:row>1119</xdr:row>
      <xdr:rowOff>0</xdr:rowOff>
    </xdr:from>
    <xdr:to>
      <xdr:col>12</xdr:col>
      <xdr:colOff>190500</xdr:colOff>
      <xdr:row>1136</xdr:row>
      <xdr:rowOff>0</xdr:rowOff>
    </xdr:to>
    <xdr:graphicFrame macro="">
      <xdr:nvGraphicFramePr>
        <xdr:cNvPr id="24" name="Chart 2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7</xdr:col>
      <xdr:colOff>0</xdr:colOff>
      <xdr:row>1169</xdr:row>
      <xdr:rowOff>0</xdr:rowOff>
    </xdr:from>
    <xdr:to>
      <xdr:col>12</xdr:col>
      <xdr:colOff>190500</xdr:colOff>
      <xdr:row>1186</xdr:row>
      <xdr:rowOff>0</xdr:rowOff>
    </xdr:to>
    <xdr:graphicFrame macro="">
      <xdr:nvGraphicFramePr>
        <xdr:cNvPr id="25" name="Chart 2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7</xdr:col>
      <xdr:colOff>0</xdr:colOff>
      <xdr:row>1219</xdr:row>
      <xdr:rowOff>0</xdr:rowOff>
    </xdr:from>
    <xdr:to>
      <xdr:col>12</xdr:col>
      <xdr:colOff>190500</xdr:colOff>
      <xdr:row>1236</xdr:row>
      <xdr:rowOff>0</xdr:rowOff>
    </xdr:to>
    <xdr:graphicFrame macro="">
      <xdr:nvGraphicFramePr>
        <xdr:cNvPr id="26" name="Chart 2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7</xdr:col>
      <xdr:colOff>0</xdr:colOff>
      <xdr:row>1269</xdr:row>
      <xdr:rowOff>0</xdr:rowOff>
    </xdr:from>
    <xdr:to>
      <xdr:col>12</xdr:col>
      <xdr:colOff>190500</xdr:colOff>
      <xdr:row>1286</xdr:row>
      <xdr:rowOff>0</xdr:rowOff>
    </xdr:to>
    <xdr:graphicFrame macro="">
      <xdr:nvGraphicFramePr>
        <xdr:cNvPr id="27" name="Chart 2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7</xdr:col>
      <xdr:colOff>0</xdr:colOff>
      <xdr:row>1319</xdr:row>
      <xdr:rowOff>0</xdr:rowOff>
    </xdr:from>
    <xdr:to>
      <xdr:col>12</xdr:col>
      <xdr:colOff>190500</xdr:colOff>
      <xdr:row>1336</xdr:row>
      <xdr:rowOff>0</xdr:rowOff>
    </xdr:to>
    <xdr:graphicFrame macro="">
      <xdr:nvGraphicFramePr>
        <xdr:cNvPr id="28" name="Chart 2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7</xdr:col>
      <xdr:colOff>0</xdr:colOff>
      <xdr:row>1369</xdr:row>
      <xdr:rowOff>0</xdr:rowOff>
    </xdr:from>
    <xdr:to>
      <xdr:col>12</xdr:col>
      <xdr:colOff>190500</xdr:colOff>
      <xdr:row>1386</xdr:row>
      <xdr:rowOff>0</xdr:rowOff>
    </xdr:to>
    <xdr:graphicFrame macro="">
      <xdr:nvGraphicFramePr>
        <xdr:cNvPr id="29" name="Chart 2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7</xdr:col>
      <xdr:colOff>0</xdr:colOff>
      <xdr:row>1419</xdr:row>
      <xdr:rowOff>0</xdr:rowOff>
    </xdr:from>
    <xdr:to>
      <xdr:col>12</xdr:col>
      <xdr:colOff>190500</xdr:colOff>
      <xdr:row>1436</xdr:row>
      <xdr:rowOff>0</xdr:rowOff>
    </xdr:to>
    <xdr:graphicFrame macro="">
      <xdr:nvGraphicFramePr>
        <xdr:cNvPr id="30" name="Chart 2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xdr:twoCellAnchor>
    <xdr:from>
      <xdr:col>7</xdr:col>
      <xdr:colOff>0</xdr:colOff>
      <xdr:row>1469</xdr:row>
      <xdr:rowOff>0</xdr:rowOff>
    </xdr:from>
    <xdr:to>
      <xdr:col>12</xdr:col>
      <xdr:colOff>190500</xdr:colOff>
      <xdr:row>1486</xdr:row>
      <xdr:rowOff>0</xdr:rowOff>
    </xdr:to>
    <xdr:graphicFrame macro="">
      <xdr:nvGraphicFramePr>
        <xdr:cNvPr id="31" name="Chart 3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  <xdr:twoCellAnchor>
    <xdr:from>
      <xdr:col>7</xdr:col>
      <xdr:colOff>0</xdr:colOff>
      <xdr:row>1519</xdr:row>
      <xdr:rowOff>0</xdr:rowOff>
    </xdr:from>
    <xdr:to>
      <xdr:col>12</xdr:col>
      <xdr:colOff>190500</xdr:colOff>
      <xdr:row>1536</xdr:row>
      <xdr:rowOff>0</xdr:rowOff>
    </xdr:to>
    <xdr:graphicFrame macro="">
      <xdr:nvGraphicFramePr>
        <xdr:cNvPr id="32" name="Chart 3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"/>
        </a:graphicData>
      </a:graphic>
    </xdr:graphicFrame>
    <xdr:clientData/>
  </xdr:twoCellAnchor>
  <xdr:twoCellAnchor>
    <xdr:from>
      <xdr:col>7</xdr:col>
      <xdr:colOff>0</xdr:colOff>
      <xdr:row>1569</xdr:row>
      <xdr:rowOff>0</xdr:rowOff>
    </xdr:from>
    <xdr:to>
      <xdr:col>12</xdr:col>
      <xdr:colOff>190500</xdr:colOff>
      <xdr:row>1586</xdr:row>
      <xdr:rowOff>0</xdr:rowOff>
    </xdr:to>
    <xdr:graphicFrame macro="">
      <xdr:nvGraphicFramePr>
        <xdr:cNvPr id="33" name="Chart 3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2"/>
        </a:graphicData>
      </a:graphic>
    </xdr:graphicFrame>
    <xdr:clientData/>
  </xdr:twoCellAnchor>
  <xdr:twoCellAnchor>
    <xdr:from>
      <xdr:col>7</xdr:col>
      <xdr:colOff>0</xdr:colOff>
      <xdr:row>1619</xdr:row>
      <xdr:rowOff>0</xdr:rowOff>
    </xdr:from>
    <xdr:to>
      <xdr:col>12</xdr:col>
      <xdr:colOff>190500</xdr:colOff>
      <xdr:row>1636</xdr:row>
      <xdr:rowOff>0</xdr:rowOff>
    </xdr:to>
    <xdr:graphicFrame macro="">
      <xdr:nvGraphicFramePr>
        <xdr:cNvPr id="34" name="Chart 3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3"/>
        </a:graphicData>
      </a:graphic>
    </xdr:graphicFrame>
    <xdr:clientData/>
  </xdr:twoCellAnchor>
  <xdr:twoCellAnchor>
    <xdr:from>
      <xdr:col>7</xdr:col>
      <xdr:colOff>0</xdr:colOff>
      <xdr:row>1669</xdr:row>
      <xdr:rowOff>0</xdr:rowOff>
    </xdr:from>
    <xdr:to>
      <xdr:col>12</xdr:col>
      <xdr:colOff>190500</xdr:colOff>
      <xdr:row>1686</xdr:row>
      <xdr:rowOff>0</xdr:rowOff>
    </xdr:to>
    <xdr:graphicFrame macro="">
      <xdr:nvGraphicFramePr>
        <xdr:cNvPr id="35" name="Chart 3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4"/>
        </a:graphicData>
      </a:graphic>
    </xdr:graphicFrame>
    <xdr:clientData/>
  </xdr:twoCellAnchor>
  <xdr:twoCellAnchor>
    <xdr:from>
      <xdr:col>7</xdr:col>
      <xdr:colOff>0</xdr:colOff>
      <xdr:row>1719</xdr:row>
      <xdr:rowOff>0</xdr:rowOff>
    </xdr:from>
    <xdr:to>
      <xdr:col>12</xdr:col>
      <xdr:colOff>190500</xdr:colOff>
      <xdr:row>1736</xdr:row>
      <xdr:rowOff>0</xdr:rowOff>
    </xdr:to>
    <xdr:graphicFrame macro="">
      <xdr:nvGraphicFramePr>
        <xdr:cNvPr id="36" name="Chart 3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5"/>
        </a:graphicData>
      </a:graphic>
    </xdr:graphicFrame>
    <xdr:clientData/>
  </xdr:twoCellAnchor>
  <xdr:twoCellAnchor>
    <xdr:from>
      <xdr:col>7</xdr:col>
      <xdr:colOff>0</xdr:colOff>
      <xdr:row>1769</xdr:row>
      <xdr:rowOff>0</xdr:rowOff>
    </xdr:from>
    <xdr:to>
      <xdr:col>12</xdr:col>
      <xdr:colOff>190500</xdr:colOff>
      <xdr:row>1786</xdr:row>
      <xdr:rowOff>0</xdr:rowOff>
    </xdr:to>
    <xdr:graphicFrame macro="">
      <xdr:nvGraphicFramePr>
        <xdr:cNvPr id="37" name="Chart 3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6"/>
        </a:graphicData>
      </a:graphic>
    </xdr:graphicFrame>
    <xdr:clientData/>
  </xdr:twoCellAnchor>
  <xdr:twoCellAnchor>
    <xdr:from>
      <xdr:col>7</xdr:col>
      <xdr:colOff>0</xdr:colOff>
      <xdr:row>1819</xdr:row>
      <xdr:rowOff>0</xdr:rowOff>
    </xdr:from>
    <xdr:to>
      <xdr:col>12</xdr:col>
      <xdr:colOff>190500</xdr:colOff>
      <xdr:row>1836</xdr:row>
      <xdr:rowOff>0</xdr:rowOff>
    </xdr:to>
    <xdr:graphicFrame macro="">
      <xdr:nvGraphicFramePr>
        <xdr:cNvPr id="38" name="Chart 3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7"/>
        </a:graphicData>
      </a:graphic>
    </xdr:graphicFrame>
    <xdr:clientData/>
  </xdr:twoCellAnchor>
  <xdr:twoCellAnchor>
    <xdr:from>
      <xdr:col>7</xdr:col>
      <xdr:colOff>0</xdr:colOff>
      <xdr:row>1869</xdr:row>
      <xdr:rowOff>0</xdr:rowOff>
    </xdr:from>
    <xdr:to>
      <xdr:col>12</xdr:col>
      <xdr:colOff>190500</xdr:colOff>
      <xdr:row>1886</xdr:row>
      <xdr:rowOff>0</xdr:rowOff>
    </xdr:to>
    <xdr:graphicFrame macro="">
      <xdr:nvGraphicFramePr>
        <xdr:cNvPr id="39" name="Chart 3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8"/>
        </a:graphicData>
      </a:graphic>
    </xdr:graphicFrame>
    <xdr:clientData/>
  </xdr:twoCellAnchor>
  <xdr:twoCellAnchor>
    <xdr:from>
      <xdr:col>7</xdr:col>
      <xdr:colOff>0</xdr:colOff>
      <xdr:row>1919</xdr:row>
      <xdr:rowOff>0</xdr:rowOff>
    </xdr:from>
    <xdr:to>
      <xdr:col>12</xdr:col>
      <xdr:colOff>190500</xdr:colOff>
      <xdr:row>1936</xdr:row>
      <xdr:rowOff>0</xdr:rowOff>
    </xdr:to>
    <xdr:graphicFrame macro="">
      <xdr:nvGraphicFramePr>
        <xdr:cNvPr id="40" name="Chart 3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9"/>
        </a:graphicData>
      </a:graphic>
    </xdr:graphicFrame>
    <xdr:clientData/>
  </xdr:twoCellAnchor>
  <xdr:twoCellAnchor>
    <xdr:from>
      <xdr:col>7</xdr:col>
      <xdr:colOff>0</xdr:colOff>
      <xdr:row>1969</xdr:row>
      <xdr:rowOff>0</xdr:rowOff>
    </xdr:from>
    <xdr:to>
      <xdr:col>12</xdr:col>
      <xdr:colOff>190500</xdr:colOff>
      <xdr:row>1986</xdr:row>
      <xdr:rowOff>0</xdr:rowOff>
    </xdr:to>
    <xdr:graphicFrame macro="">
      <xdr:nvGraphicFramePr>
        <xdr:cNvPr id="41" name="Chart 4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0"/>
        </a:graphicData>
      </a:graphic>
    </xdr:graphicFrame>
    <xdr:clientData/>
  </xdr:twoCellAnchor>
  <xdr:twoCellAnchor>
    <xdr:from>
      <xdr:col>7</xdr:col>
      <xdr:colOff>0</xdr:colOff>
      <xdr:row>2019</xdr:row>
      <xdr:rowOff>0</xdr:rowOff>
    </xdr:from>
    <xdr:to>
      <xdr:col>12</xdr:col>
      <xdr:colOff>190500</xdr:colOff>
      <xdr:row>2036</xdr:row>
      <xdr:rowOff>0</xdr:rowOff>
    </xdr:to>
    <xdr:graphicFrame macro="">
      <xdr:nvGraphicFramePr>
        <xdr:cNvPr id="42" name="Chart 4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1"/>
        </a:graphicData>
      </a:graphic>
    </xdr:graphicFrame>
    <xdr:clientData/>
  </xdr:twoCellAnchor>
  <xdr:twoCellAnchor>
    <xdr:from>
      <xdr:col>7</xdr:col>
      <xdr:colOff>0</xdr:colOff>
      <xdr:row>2069</xdr:row>
      <xdr:rowOff>0</xdr:rowOff>
    </xdr:from>
    <xdr:to>
      <xdr:col>12</xdr:col>
      <xdr:colOff>190500</xdr:colOff>
      <xdr:row>2086</xdr:row>
      <xdr:rowOff>0</xdr:rowOff>
    </xdr:to>
    <xdr:graphicFrame macro="">
      <xdr:nvGraphicFramePr>
        <xdr:cNvPr id="43" name="Chart 4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2"/>
        </a:graphicData>
      </a:graphic>
    </xdr:graphicFrame>
    <xdr:clientData/>
  </xdr:twoCellAnchor>
  <xdr:twoCellAnchor>
    <xdr:from>
      <xdr:col>7</xdr:col>
      <xdr:colOff>0</xdr:colOff>
      <xdr:row>2119</xdr:row>
      <xdr:rowOff>0</xdr:rowOff>
    </xdr:from>
    <xdr:to>
      <xdr:col>12</xdr:col>
      <xdr:colOff>190500</xdr:colOff>
      <xdr:row>2136</xdr:row>
      <xdr:rowOff>0</xdr:rowOff>
    </xdr:to>
    <xdr:graphicFrame macro="">
      <xdr:nvGraphicFramePr>
        <xdr:cNvPr id="44" name="Chart 4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3"/>
        </a:graphicData>
      </a:graphic>
    </xdr:graphicFrame>
    <xdr:clientData/>
  </xdr:twoCellAnchor>
  <xdr:twoCellAnchor>
    <xdr:from>
      <xdr:col>7</xdr:col>
      <xdr:colOff>0</xdr:colOff>
      <xdr:row>2169</xdr:row>
      <xdr:rowOff>0</xdr:rowOff>
    </xdr:from>
    <xdr:to>
      <xdr:col>12</xdr:col>
      <xdr:colOff>190500</xdr:colOff>
      <xdr:row>2186</xdr:row>
      <xdr:rowOff>0</xdr:rowOff>
    </xdr:to>
    <xdr:graphicFrame macro="">
      <xdr:nvGraphicFramePr>
        <xdr:cNvPr id="45" name="Chart 4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4"/>
        </a:graphicData>
      </a:graphic>
    </xdr:graphicFrame>
    <xdr:clientData/>
  </xdr:twoCellAnchor>
  <xdr:twoCellAnchor>
    <xdr:from>
      <xdr:col>7</xdr:col>
      <xdr:colOff>0</xdr:colOff>
      <xdr:row>2219</xdr:row>
      <xdr:rowOff>0</xdr:rowOff>
    </xdr:from>
    <xdr:to>
      <xdr:col>12</xdr:col>
      <xdr:colOff>190500</xdr:colOff>
      <xdr:row>2236</xdr:row>
      <xdr:rowOff>0</xdr:rowOff>
    </xdr:to>
    <xdr:graphicFrame macro="">
      <xdr:nvGraphicFramePr>
        <xdr:cNvPr id="46" name="Chart 4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5"/>
        </a:graphicData>
      </a:graphic>
    </xdr:graphicFrame>
    <xdr:clientData/>
  </xdr:twoCellAnchor>
  <xdr:twoCellAnchor>
    <xdr:from>
      <xdr:col>7</xdr:col>
      <xdr:colOff>0</xdr:colOff>
      <xdr:row>2269</xdr:row>
      <xdr:rowOff>0</xdr:rowOff>
    </xdr:from>
    <xdr:to>
      <xdr:col>12</xdr:col>
      <xdr:colOff>190500</xdr:colOff>
      <xdr:row>2286</xdr:row>
      <xdr:rowOff>0</xdr:rowOff>
    </xdr:to>
    <xdr:graphicFrame macro="">
      <xdr:nvGraphicFramePr>
        <xdr:cNvPr id="47" name="Chart 4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6"/>
        </a:graphicData>
      </a:graphic>
    </xdr:graphicFrame>
    <xdr:clientData/>
  </xdr:twoCellAnchor>
  <xdr:twoCellAnchor>
    <xdr:from>
      <xdr:col>7</xdr:col>
      <xdr:colOff>0</xdr:colOff>
      <xdr:row>2319</xdr:row>
      <xdr:rowOff>0</xdr:rowOff>
    </xdr:from>
    <xdr:to>
      <xdr:col>12</xdr:col>
      <xdr:colOff>190500</xdr:colOff>
      <xdr:row>2336</xdr:row>
      <xdr:rowOff>0</xdr:rowOff>
    </xdr:to>
    <xdr:graphicFrame macro="">
      <xdr:nvGraphicFramePr>
        <xdr:cNvPr id="48" name="Chart 4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7"/>
        </a:graphicData>
      </a:graphic>
    </xdr:graphicFrame>
    <xdr:clientData/>
  </xdr:twoCellAnchor>
  <xdr:twoCellAnchor>
    <xdr:from>
      <xdr:col>7</xdr:col>
      <xdr:colOff>0</xdr:colOff>
      <xdr:row>2369</xdr:row>
      <xdr:rowOff>0</xdr:rowOff>
    </xdr:from>
    <xdr:to>
      <xdr:col>12</xdr:col>
      <xdr:colOff>190500</xdr:colOff>
      <xdr:row>2386</xdr:row>
      <xdr:rowOff>0</xdr:rowOff>
    </xdr:to>
    <xdr:graphicFrame macro="">
      <xdr:nvGraphicFramePr>
        <xdr:cNvPr id="49" name="Chart 4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8"/>
        </a:graphicData>
      </a:graphic>
    </xdr:graphicFrame>
    <xdr:clientData/>
  </xdr:twoCellAnchor>
  <xdr:twoCellAnchor>
    <xdr:from>
      <xdr:col>7</xdr:col>
      <xdr:colOff>0</xdr:colOff>
      <xdr:row>2419</xdr:row>
      <xdr:rowOff>0</xdr:rowOff>
    </xdr:from>
    <xdr:to>
      <xdr:col>12</xdr:col>
      <xdr:colOff>190500</xdr:colOff>
      <xdr:row>2436</xdr:row>
      <xdr:rowOff>0</xdr:rowOff>
    </xdr:to>
    <xdr:graphicFrame macro="">
      <xdr:nvGraphicFramePr>
        <xdr:cNvPr id="50" name="Chart 4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9"/>
        </a:graphicData>
      </a:graphic>
    </xdr:graphicFrame>
    <xdr:clientData/>
  </xdr:twoCellAnchor>
  <xdr:twoCellAnchor>
    <xdr:from>
      <xdr:col>7</xdr:col>
      <xdr:colOff>0</xdr:colOff>
      <xdr:row>2469</xdr:row>
      <xdr:rowOff>0</xdr:rowOff>
    </xdr:from>
    <xdr:to>
      <xdr:col>12</xdr:col>
      <xdr:colOff>190500</xdr:colOff>
      <xdr:row>2486</xdr:row>
      <xdr:rowOff>0</xdr:rowOff>
    </xdr:to>
    <xdr:graphicFrame macro="">
      <xdr:nvGraphicFramePr>
        <xdr:cNvPr id="51" name="Chart 5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0"/>
        </a:graphicData>
      </a:graphic>
    </xdr:graphicFrame>
    <xdr:clientData/>
  </xdr:twoCellAnchor>
  <xdr:twoCellAnchor>
    <xdr:from>
      <xdr:col>7</xdr:col>
      <xdr:colOff>0</xdr:colOff>
      <xdr:row>2519</xdr:row>
      <xdr:rowOff>0</xdr:rowOff>
    </xdr:from>
    <xdr:to>
      <xdr:col>12</xdr:col>
      <xdr:colOff>190500</xdr:colOff>
      <xdr:row>2536</xdr:row>
      <xdr:rowOff>0</xdr:rowOff>
    </xdr:to>
    <xdr:graphicFrame macro="">
      <xdr:nvGraphicFramePr>
        <xdr:cNvPr id="52" name="Chart 5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1"/>
        </a:graphicData>
      </a:graphic>
    </xdr:graphicFrame>
    <xdr:clientData/>
  </xdr:twoCellAnchor>
  <xdr:twoCellAnchor>
    <xdr:from>
      <xdr:col>7</xdr:col>
      <xdr:colOff>0</xdr:colOff>
      <xdr:row>2569</xdr:row>
      <xdr:rowOff>0</xdr:rowOff>
    </xdr:from>
    <xdr:to>
      <xdr:col>12</xdr:col>
      <xdr:colOff>190500</xdr:colOff>
      <xdr:row>2586</xdr:row>
      <xdr:rowOff>0</xdr:rowOff>
    </xdr:to>
    <xdr:graphicFrame macro="">
      <xdr:nvGraphicFramePr>
        <xdr:cNvPr id="53" name="Chart 5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2"/>
        </a:graphicData>
      </a:graphic>
    </xdr:graphicFrame>
    <xdr:clientData/>
  </xdr:twoCellAnchor>
  <xdr:twoCellAnchor>
    <xdr:from>
      <xdr:col>7</xdr:col>
      <xdr:colOff>0</xdr:colOff>
      <xdr:row>2619</xdr:row>
      <xdr:rowOff>0</xdr:rowOff>
    </xdr:from>
    <xdr:to>
      <xdr:col>12</xdr:col>
      <xdr:colOff>190500</xdr:colOff>
      <xdr:row>2636</xdr:row>
      <xdr:rowOff>0</xdr:rowOff>
    </xdr:to>
    <xdr:graphicFrame macro="">
      <xdr:nvGraphicFramePr>
        <xdr:cNvPr id="54" name="Chart 5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3"/>
        </a:graphicData>
      </a:graphic>
    </xdr:graphicFrame>
    <xdr:clientData/>
  </xdr:twoCellAnchor>
  <xdr:twoCellAnchor>
    <xdr:from>
      <xdr:col>7</xdr:col>
      <xdr:colOff>0</xdr:colOff>
      <xdr:row>2669</xdr:row>
      <xdr:rowOff>0</xdr:rowOff>
    </xdr:from>
    <xdr:to>
      <xdr:col>12</xdr:col>
      <xdr:colOff>190500</xdr:colOff>
      <xdr:row>2686</xdr:row>
      <xdr:rowOff>0</xdr:rowOff>
    </xdr:to>
    <xdr:graphicFrame macro="">
      <xdr:nvGraphicFramePr>
        <xdr:cNvPr id="55" name="Chart 5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4"/>
        </a:graphicData>
      </a:graphic>
    </xdr:graphicFrame>
    <xdr:clientData/>
  </xdr:twoCellAnchor>
  <xdr:twoCellAnchor>
    <xdr:from>
      <xdr:col>7</xdr:col>
      <xdr:colOff>0</xdr:colOff>
      <xdr:row>2719</xdr:row>
      <xdr:rowOff>0</xdr:rowOff>
    </xdr:from>
    <xdr:to>
      <xdr:col>12</xdr:col>
      <xdr:colOff>190500</xdr:colOff>
      <xdr:row>2736</xdr:row>
      <xdr:rowOff>0</xdr:rowOff>
    </xdr:to>
    <xdr:graphicFrame macro="">
      <xdr:nvGraphicFramePr>
        <xdr:cNvPr id="56" name="Chart 5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5"/>
        </a:graphicData>
      </a:graphic>
    </xdr:graphicFrame>
    <xdr:clientData/>
  </xdr:twoCellAnchor>
  <xdr:twoCellAnchor>
    <xdr:from>
      <xdr:col>7</xdr:col>
      <xdr:colOff>0</xdr:colOff>
      <xdr:row>2769</xdr:row>
      <xdr:rowOff>0</xdr:rowOff>
    </xdr:from>
    <xdr:to>
      <xdr:col>12</xdr:col>
      <xdr:colOff>190500</xdr:colOff>
      <xdr:row>2786</xdr:row>
      <xdr:rowOff>0</xdr:rowOff>
    </xdr:to>
    <xdr:graphicFrame macro="">
      <xdr:nvGraphicFramePr>
        <xdr:cNvPr id="57" name="Chart 5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6"/>
        </a:graphicData>
      </a:graphic>
    </xdr:graphicFrame>
    <xdr:clientData/>
  </xdr:twoCellAnchor>
  <xdr:twoCellAnchor>
    <xdr:from>
      <xdr:col>7</xdr:col>
      <xdr:colOff>0</xdr:colOff>
      <xdr:row>2819</xdr:row>
      <xdr:rowOff>0</xdr:rowOff>
    </xdr:from>
    <xdr:to>
      <xdr:col>12</xdr:col>
      <xdr:colOff>190500</xdr:colOff>
      <xdr:row>2836</xdr:row>
      <xdr:rowOff>0</xdr:rowOff>
    </xdr:to>
    <xdr:graphicFrame macro="">
      <xdr:nvGraphicFramePr>
        <xdr:cNvPr id="58" name="Chart 5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7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46</xdr:col>
      <xdr:colOff>0</xdr:colOff>
      <xdr:row>6</xdr:row>
      <xdr:rowOff>0</xdr:rowOff>
    </xdr:from>
    <xdr:to>
      <xdr:col>59</xdr:col>
      <xdr:colOff>580159</xdr:colOff>
      <xdr:row>30</xdr:row>
      <xdr:rowOff>114301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46</xdr:col>
      <xdr:colOff>50346</xdr:colOff>
      <xdr:row>32</xdr:row>
      <xdr:rowOff>104776</xdr:rowOff>
    </xdr:from>
    <xdr:to>
      <xdr:col>60</xdr:col>
      <xdr:colOff>18184</xdr:colOff>
      <xdr:row>59</xdr:row>
      <xdr:rowOff>28577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46</xdr:col>
      <xdr:colOff>74036</xdr:colOff>
      <xdr:row>62</xdr:row>
      <xdr:rowOff>58448</xdr:rowOff>
    </xdr:from>
    <xdr:to>
      <xdr:col>59</xdr:col>
      <xdr:colOff>405061</xdr:colOff>
      <xdr:row>90</xdr:row>
      <xdr:rowOff>153699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61</xdr:col>
      <xdr:colOff>0</xdr:colOff>
      <xdr:row>0</xdr:row>
      <xdr:rowOff>114300</xdr:rowOff>
    </xdr:from>
    <xdr:to>
      <xdr:col>81</xdr:col>
      <xdr:colOff>241300</xdr:colOff>
      <xdr:row>35</xdr:row>
      <xdr:rowOff>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46</xdr:col>
      <xdr:colOff>0</xdr:colOff>
      <xdr:row>6</xdr:row>
      <xdr:rowOff>0</xdr:rowOff>
    </xdr:from>
    <xdr:to>
      <xdr:col>59</xdr:col>
      <xdr:colOff>580159</xdr:colOff>
      <xdr:row>30</xdr:row>
      <xdr:rowOff>114301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46</xdr:col>
      <xdr:colOff>50346</xdr:colOff>
      <xdr:row>32</xdr:row>
      <xdr:rowOff>104776</xdr:rowOff>
    </xdr:from>
    <xdr:to>
      <xdr:col>60</xdr:col>
      <xdr:colOff>18184</xdr:colOff>
      <xdr:row>59</xdr:row>
      <xdr:rowOff>28577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46</xdr:col>
      <xdr:colOff>74036</xdr:colOff>
      <xdr:row>62</xdr:row>
      <xdr:rowOff>58448</xdr:rowOff>
    </xdr:from>
    <xdr:to>
      <xdr:col>59</xdr:col>
      <xdr:colOff>405061</xdr:colOff>
      <xdr:row>90</xdr:row>
      <xdr:rowOff>153699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61</xdr:col>
      <xdr:colOff>0</xdr:colOff>
      <xdr:row>0</xdr:row>
      <xdr:rowOff>114300</xdr:rowOff>
    </xdr:from>
    <xdr:to>
      <xdr:col>81</xdr:col>
      <xdr:colOff>241300</xdr:colOff>
      <xdr:row>35</xdr:row>
      <xdr:rowOff>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46</xdr:col>
      <xdr:colOff>0</xdr:colOff>
      <xdr:row>6</xdr:row>
      <xdr:rowOff>0</xdr:rowOff>
    </xdr:from>
    <xdr:to>
      <xdr:col>59</xdr:col>
      <xdr:colOff>580159</xdr:colOff>
      <xdr:row>30</xdr:row>
      <xdr:rowOff>114301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46</xdr:col>
      <xdr:colOff>50346</xdr:colOff>
      <xdr:row>32</xdr:row>
      <xdr:rowOff>104776</xdr:rowOff>
    </xdr:from>
    <xdr:to>
      <xdr:col>60</xdr:col>
      <xdr:colOff>18184</xdr:colOff>
      <xdr:row>59</xdr:row>
      <xdr:rowOff>28577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46</xdr:col>
      <xdr:colOff>74036</xdr:colOff>
      <xdr:row>62</xdr:row>
      <xdr:rowOff>58448</xdr:rowOff>
    </xdr:from>
    <xdr:to>
      <xdr:col>59</xdr:col>
      <xdr:colOff>405061</xdr:colOff>
      <xdr:row>90</xdr:row>
      <xdr:rowOff>153699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61</xdr:col>
      <xdr:colOff>0</xdr:colOff>
      <xdr:row>0</xdr:row>
      <xdr:rowOff>114300</xdr:rowOff>
    </xdr:from>
    <xdr:to>
      <xdr:col>81</xdr:col>
      <xdr:colOff>241300</xdr:colOff>
      <xdr:row>35</xdr:row>
      <xdr:rowOff>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8"/>
  <sheetViews>
    <sheetView workbookViewId="0"/>
  </sheetViews>
  <sheetFormatPr baseColWidth="10" defaultColWidth="8.83203125" defaultRowHeight="14" x14ac:dyDescent="0"/>
  <sheetData>
    <row r="1" spans="1:15">
      <c r="A1" t="s">
        <v>129</v>
      </c>
      <c r="B1">
        <v>980051</v>
      </c>
      <c r="E1" t="s">
        <v>97</v>
      </c>
      <c r="F1" t="s">
        <v>98</v>
      </c>
      <c r="G1" t="s">
        <v>99</v>
      </c>
      <c r="H1" t="s">
        <v>100</v>
      </c>
      <c r="I1" t="s">
        <v>101</v>
      </c>
      <c r="J1" t="s">
        <v>102</v>
      </c>
      <c r="K1" t="s">
        <v>103</v>
      </c>
      <c r="L1" t="s">
        <v>104</v>
      </c>
      <c r="M1" t="s">
        <v>105</v>
      </c>
      <c r="N1" t="s">
        <v>106</v>
      </c>
      <c r="O1" t="s">
        <v>107</v>
      </c>
    </row>
    <row r="2" spans="1:15">
      <c r="A2" t="s">
        <v>140</v>
      </c>
      <c r="B2">
        <v>57</v>
      </c>
      <c r="E2">
        <v>1</v>
      </c>
      <c r="F2">
        <v>5</v>
      </c>
      <c r="G2">
        <v>15</v>
      </c>
      <c r="H2">
        <v>19</v>
      </c>
      <c r="I2">
        <v>50</v>
      </c>
      <c r="J2">
        <v>2</v>
      </c>
      <c r="K2">
        <v>5</v>
      </c>
      <c r="L2">
        <v>4</v>
      </c>
      <c r="M2">
        <v>3</v>
      </c>
      <c r="N2" t="s">
        <v>102</v>
      </c>
      <c r="O2">
        <v>8</v>
      </c>
    </row>
    <row r="3" spans="1:15">
      <c r="A3" t="s">
        <v>130</v>
      </c>
      <c r="B3" t="s">
        <v>131</v>
      </c>
      <c r="E3">
        <v>2</v>
      </c>
      <c r="F3">
        <v>55</v>
      </c>
      <c r="G3">
        <v>65</v>
      </c>
      <c r="H3">
        <v>69</v>
      </c>
      <c r="I3">
        <v>100</v>
      </c>
      <c r="J3">
        <v>2</v>
      </c>
      <c r="K3">
        <v>5</v>
      </c>
      <c r="L3">
        <v>4</v>
      </c>
      <c r="M3">
        <v>3</v>
      </c>
      <c r="N3" t="s">
        <v>102</v>
      </c>
      <c r="O3">
        <v>8</v>
      </c>
    </row>
    <row r="4" spans="1:15">
      <c r="A4" t="s">
        <v>138</v>
      </c>
      <c r="B4">
        <v>2850</v>
      </c>
      <c r="E4">
        <v>3</v>
      </c>
      <c r="F4">
        <v>105</v>
      </c>
      <c r="G4">
        <v>115</v>
      </c>
      <c r="H4">
        <v>119</v>
      </c>
      <c r="I4">
        <v>150</v>
      </c>
      <c r="J4">
        <v>2</v>
      </c>
      <c r="K4">
        <v>5</v>
      </c>
      <c r="L4">
        <v>4</v>
      </c>
      <c r="M4">
        <v>3</v>
      </c>
      <c r="N4" t="s">
        <v>102</v>
      </c>
      <c r="O4">
        <v>8</v>
      </c>
    </row>
    <row r="5" spans="1:15">
      <c r="A5" t="s">
        <v>132</v>
      </c>
      <c r="B5">
        <v>19</v>
      </c>
      <c r="E5">
        <v>4</v>
      </c>
      <c r="F5">
        <v>155</v>
      </c>
      <c r="G5">
        <v>165</v>
      </c>
      <c r="H5">
        <v>169</v>
      </c>
      <c r="I5">
        <v>200</v>
      </c>
      <c r="J5">
        <v>2</v>
      </c>
      <c r="K5">
        <v>5</v>
      </c>
      <c r="L5">
        <v>4</v>
      </c>
      <c r="M5">
        <v>3</v>
      </c>
      <c r="N5" t="s">
        <v>102</v>
      </c>
      <c r="O5">
        <v>8</v>
      </c>
    </row>
    <row r="6" spans="1:15">
      <c r="A6" t="s">
        <v>133</v>
      </c>
      <c r="B6">
        <v>5</v>
      </c>
      <c r="E6">
        <v>5</v>
      </c>
      <c r="F6">
        <v>205</v>
      </c>
      <c r="G6">
        <v>215</v>
      </c>
      <c r="H6">
        <v>219</v>
      </c>
      <c r="I6">
        <v>250</v>
      </c>
      <c r="J6">
        <v>2</v>
      </c>
      <c r="K6">
        <v>5</v>
      </c>
      <c r="L6">
        <v>4</v>
      </c>
      <c r="M6">
        <v>3</v>
      </c>
      <c r="N6" t="s">
        <v>102</v>
      </c>
      <c r="O6">
        <v>8</v>
      </c>
    </row>
    <row r="7" spans="1:15">
      <c r="A7" t="s">
        <v>134</v>
      </c>
      <c r="B7">
        <v>13</v>
      </c>
      <c r="E7">
        <v>6</v>
      </c>
      <c r="F7">
        <v>255</v>
      </c>
      <c r="G7">
        <v>265</v>
      </c>
      <c r="H7">
        <v>269</v>
      </c>
      <c r="I7">
        <v>300</v>
      </c>
      <c r="J7">
        <v>2</v>
      </c>
      <c r="K7">
        <v>5</v>
      </c>
      <c r="L7">
        <v>4</v>
      </c>
      <c r="M7">
        <v>3</v>
      </c>
      <c r="N7" t="s">
        <v>102</v>
      </c>
      <c r="O7">
        <v>8</v>
      </c>
    </row>
    <row r="8" spans="1:15">
      <c r="A8" t="s">
        <v>135</v>
      </c>
      <c r="B8">
        <v>0</v>
      </c>
      <c r="E8">
        <v>7</v>
      </c>
      <c r="F8">
        <v>305</v>
      </c>
      <c r="G8">
        <v>315</v>
      </c>
      <c r="H8">
        <v>319</v>
      </c>
      <c r="I8">
        <v>350</v>
      </c>
      <c r="J8">
        <v>2</v>
      </c>
      <c r="K8">
        <v>5</v>
      </c>
      <c r="L8">
        <v>4</v>
      </c>
      <c r="M8">
        <v>3</v>
      </c>
      <c r="N8" t="s">
        <v>102</v>
      </c>
      <c r="O8">
        <v>8</v>
      </c>
    </row>
    <row r="9" spans="1:15">
      <c r="A9" t="s">
        <v>136</v>
      </c>
      <c r="B9" t="s">
        <v>137</v>
      </c>
      <c r="E9">
        <v>8</v>
      </c>
      <c r="F9">
        <v>355</v>
      </c>
      <c r="G9">
        <v>365</v>
      </c>
      <c r="H9">
        <v>369</v>
      </c>
      <c r="I9">
        <v>400</v>
      </c>
      <c r="J9">
        <v>2</v>
      </c>
      <c r="K9">
        <v>5</v>
      </c>
      <c r="L9">
        <v>4</v>
      </c>
      <c r="M9">
        <v>3</v>
      </c>
      <c r="N9" t="s">
        <v>102</v>
      </c>
      <c r="O9">
        <v>8</v>
      </c>
    </row>
    <row r="10" spans="1:15">
      <c r="E10">
        <v>9</v>
      </c>
      <c r="F10">
        <v>405</v>
      </c>
      <c r="G10">
        <v>415</v>
      </c>
      <c r="H10">
        <v>419</v>
      </c>
      <c r="I10">
        <v>450</v>
      </c>
      <c r="J10">
        <v>2</v>
      </c>
      <c r="K10">
        <v>5</v>
      </c>
      <c r="L10">
        <v>4</v>
      </c>
      <c r="M10">
        <v>3</v>
      </c>
      <c r="N10" t="s">
        <v>102</v>
      </c>
      <c r="O10">
        <v>8</v>
      </c>
    </row>
    <row r="11" spans="1:15">
      <c r="E11">
        <v>10</v>
      </c>
      <c r="F11">
        <v>455</v>
      </c>
      <c r="G11">
        <v>465</v>
      </c>
      <c r="H11">
        <v>469</v>
      </c>
      <c r="I11">
        <v>500</v>
      </c>
      <c r="J11">
        <v>2</v>
      </c>
      <c r="K11">
        <v>5</v>
      </c>
      <c r="L11">
        <v>4</v>
      </c>
      <c r="M11">
        <v>3</v>
      </c>
      <c r="N11" t="s">
        <v>102</v>
      </c>
      <c r="O11">
        <v>8</v>
      </c>
    </row>
    <row r="12" spans="1:15">
      <c r="E12">
        <v>11</v>
      </c>
      <c r="F12">
        <v>505</v>
      </c>
      <c r="G12">
        <v>515</v>
      </c>
      <c r="H12">
        <v>519</v>
      </c>
      <c r="I12">
        <v>550</v>
      </c>
      <c r="J12">
        <v>2</v>
      </c>
      <c r="K12">
        <v>5</v>
      </c>
      <c r="L12">
        <v>4</v>
      </c>
      <c r="M12">
        <v>3</v>
      </c>
      <c r="N12" t="s">
        <v>102</v>
      </c>
      <c r="O12">
        <v>8</v>
      </c>
    </row>
    <row r="13" spans="1:15">
      <c r="E13">
        <v>12</v>
      </c>
      <c r="F13">
        <v>555</v>
      </c>
      <c r="G13">
        <v>565</v>
      </c>
      <c r="H13">
        <v>569</v>
      </c>
      <c r="I13">
        <v>600</v>
      </c>
      <c r="J13">
        <v>2</v>
      </c>
      <c r="K13">
        <v>5</v>
      </c>
      <c r="L13">
        <v>4</v>
      </c>
      <c r="M13">
        <v>3</v>
      </c>
      <c r="N13" t="s">
        <v>102</v>
      </c>
      <c r="O13">
        <v>8</v>
      </c>
    </row>
    <row r="14" spans="1:15">
      <c r="E14">
        <v>13</v>
      </c>
      <c r="F14">
        <v>605</v>
      </c>
      <c r="G14">
        <v>615</v>
      </c>
      <c r="H14">
        <v>619</v>
      </c>
      <c r="I14">
        <v>650</v>
      </c>
      <c r="J14">
        <v>2</v>
      </c>
      <c r="K14">
        <v>5</v>
      </c>
      <c r="L14">
        <v>4</v>
      </c>
      <c r="M14">
        <v>3</v>
      </c>
      <c r="N14" t="s">
        <v>102</v>
      </c>
      <c r="O14">
        <v>8</v>
      </c>
    </row>
    <row r="15" spans="1:15">
      <c r="E15">
        <v>14</v>
      </c>
      <c r="F15">
        <v>655</v>
      </c>
      <c r="G15">
        <v>665</v>
      </c>
      <c r="H15">
        <v>669</v>
      </c>
      <c r="I15">
        <v>700</v>
      </c>
      <c r="J15">
        <v>2</v>
      </c>
      <c r="K15">
        <v>5</v>
      </c>
      <c r="L15">
        <v>4</v>
      </c>
      <c r="M15">
        <v>3</v>
      </c>
      <c r="N15" t="s">
        <v>102</v>
      </c>
      <c r="O15">
        <v>8</v>
      </c>
    </row>
    <row r="16" spans="1:15">
      <c r="E16">
        <v>15</v>
      </c>
      <c r="F16">
        <v>705</v>
      </c>
      <c r="G16">
        <v>715</v>
      </c>
      <c r="H16">
        <v>719</v>
      </c>
      <c r="I16">
        <v>750</v>
      </c>
      <c r="J16">
        <v>2</v>
      </c>
      <c r="K16">
        <v>5</v>
      </c>
      <c r="L16">
        <v>4</v>
      </c>
      <c r="M16">
        <v>3</v>
      </c>
      <c r="N16" t="s">
        <v>102</v>
      </c>
      <c r="O16">
        <v>8</v>
      </c>
    </row>
    <row r="17" spans="5:15">
      <c r="E17">
        <v>16</v>
      </c>
      <c r="F17">
        <v>755</v>
      </c>
      <c r="G17">
        <v>765</v>
      </c>
      <c r="H17">
        <v>769</v>
      </c>
      <c r="I17">
        <v>800</v>
      </c>
      <c r="J17">
        <v>2</v>
      </c>
      <c r="K17">
        <v>5</v>
      </c>
      <c r="L17">
        <v>4</v>
      </c>
      <c r="M17">
        <v>3</v>
      </c>
      <c r="N17" t="s">
        <v>102</v>
      </c>
      <c r="O17">
        <v>8</v>
      </c>
    </row>
    <row r="18" spans="5:15">
      <c r="E18">
        <v>17</v>
      </c>
      <c r="F18">
        <v>805</v>
      </c>
      <c r="G18">
        <v>815</v>
      </c>
      <c r="H18">
        <v>819</v>
      </c>
      <c r="I18">
        <v>850</v>
      </c>
      <c r="J18">
        <v>2</v>
      </c>
      <c r="K18">
        <v>5</v>
      </c>
      <c r="L18">
        <v>4</v>
      </c>
      <c r="M18">
        <v>3</v>
      </c>
      <c r="N18" t="s">
        <v>102</v>
      </c>
      <c r="O18">
        <v>8</v>
      </c>
    </row>
    <row r="19" spans="5:15">
      <c r="E19">
        <v>18</v>
      </c>
      <c r="F19">
        <v>855</v>
      </c>
      <c r="G19">
        <v>865</v>
      </c>
      <c r="H19">
        <v>869</v>
      </c>
      <c r="I19">
        <v>900</v>
      </c>
      <c r="J19">
        <v>2</v>
      </c>
      <c r="K19">
        <v>5</v>
      </c>
      <c r="L19">
        <v>4</v>
      </c>
      <c r="M19">
        <v>3</v>
      </c>
      <c r="N19" t="s">
        <v>102</v>
      </c>
      <c r="O19">
        <v>8</v>
      </c>
    </row>
    <row r="20" spans="5:15">
      <c r="E20">
        <v>19</v>
      </c>
      <c r="F20">
        <v>905</v>
      </c>
      <c r="G20">
        <v>915</v>
      </c>
      <c r="H20">
        <v>919</v>
      </c>
      <c r="I20">
        <v>950</v>
      </c>
      <c r="J20">
        <v>2</v>
      </c>
      <c r="K20">
        <v>5</v>
      </c>
      <c r="L20">
        <v>4</v>
      </c>
      <c r="M20">
        <v>3</v>
      </c>
      <c r="N20" t="s">
        <v>102</v>
      </c>
      <c r="O20">
        <v>8</v>
      </c>
    </row>
    <row r="21" spans="5:15">
      <c r="E21">
        <v>20</v>
      </c>
      <c r="F21">
        <v>955</v>
      </c>
      <c r="G21">
        <v>965</v>
      </c>
      <c r="H21">
        <v>969</v>
      </c>
      <c r="I21">
        <v>1000</v>
      </c>
      <c r="J21">
        <v>2</v>
      </c>
      <c r="K21">
        <v>5</v>
      </c>
      <c r="L21">
        <v>4</v>
      </c>
      <c r="M21">
        <v>3</v>
      </c>
      <c r="N21" t="s">
        <v>102</v>
      </c>
      <c r="O21">
        <v>8</v>
      </c>
    </row>
    <row r="22" spans="5:15">
      <c r="E22">
        <v>21</v>
      </c>
      <c r="F22">
        <v>1005</v>
      </c>
      <c r="G22">
        <v>1015</v>
      </c>
      <c r="H22">
        <v>1019</v>
      </c>
      <c r="I22">
        <v>1050</v>
      </c>
      <c r="J22">
        <v>2</v>
      </c>
      <c r="K22">
        <v>5</v>
      </c>
      <c r="L22">
        <v>4</v>
      </c>
      <c r="M22">
        <v>3</v>
      </c>
      <c r="N22" t="s">
        <v>102</v>
      </c>
      <c r="O22">
        <v>8</v>
      </c>
    </row>
    <row r="23" spans="5:15">
      <c r="E23">
        <v>22</v>
      </c>
      <c r="F23">
        <v>1055</v>
      </c>
      <c r="G23">
        <v>1065</v>
      </c>
      <c r="H23">
        <v>1069</v>
      </c>
      <c r="I23">
        <v>1100</v>
      </c>
      <c r="J23">
        <v>2</v>
      </c>
      <c r="K23">
        <v>5</v>
      </c>
      <c r="L23">
        <v>4</v>
      </c>
      <c r="M23">
        <v>3</v>
      </c>
      <c r="N23" t="s">
        <v>102</v>
      </c>
      <c r="O23">
        <v>8</v>
      </c>
    </row>
    <row r="24" spans="5:15">
      <c r="E24">
        <v>23</v>
      </c>
      <c r="F24">
        <v>1105</v>
      </c>
      <c r="G24">
        <v>1115</v>
      </c>
      <c r="H24">
        <v>1119</v>
      </c>
      <c r="I24">
        <v>1150</v>
      </c>
      <c r="J24">
        <v>2</v>
      </c>
      <c r="K24">
        <v>5</v>
      </c>
      <c r="L24">
        <v>4</v>
      </c>
      <c r="M24">
        <v>3</v>
      </c>
      <c r="N24" t="s">
        <v>102</v>
      </c>
      <c r="O24">
        <v>8</v>
      </c>
    </row>
    <row r="25" spans="5:15">
      <c r="E25">
        <v>24</v>
      </c>
      <c r="F25">
        <v>1155</v>
      </c>
      <c r="G25">
        <v>1165</v>
      </c>
      <c r="H25">
        <v>1169</v>
      </c>
      <c r="I25">
        <v>1200</v>
      </c>
      <c r="J25">
        <v>2</v>
      </c>
      <c r="K25">
        <v>5</v>
      </c>
      <c r="L25">
        <v>4</v>
      </c>
      <c r="M25">
        <v>3</v>
      </c>
      <c r="N25" t="s">
        <v>102</v>
      </c>
      <c r="O25">
        <v>8</v>
      </c>
    </row>
    <row r="26" spans="5:15">
      <c r="E26">
        <v>25</v>
      </c>
      <c r="F26">
        <v>1205</v>
      </c>
      <c r="G26">
        <v>1215</v>
      </c>
      <c r="H26">
        <v>1219</v>
      </c>
      <c r="I26">
        <v>1250</v>
      </c>
      <c r="J26">
        <v>2</v>
      </c>
      <c r="K26">
        <v>5</v>
      </c>
      <c r="L26">
        <v>4</v>
      </c>
      <c r="M26">
        <v>3</v>
      </c>
      <c r="N26" t="s">
        <v>102</v>
      </c>
      <c r="O26">
        <v>8</v>
      </c>
    </row>
    <row r="27" spans="5:15">
      <c r="E27">
        <v>26</v>
      </c>
      <c r="F27">
        <v>1255</v>
      </c>
      <c r="G27">
        <v>1265</v>
      </c>
      <c r="H27">
        <v>1269</v>
      </c>
      <c r="I27">
        <v>1300</v>
      </c>
      <c r="J27">
        <v>2</v>
      </c>
      <c r="K27">
        <v>5</v>
      </c>
      <c r="L27">
        <v>4</v>
      </c>
      <c r="M27">
        <v>3</v>
      </c>
      <c r="N27" t="s">
        <v>102</v>
      </c>
      <c r="O27">
        <v>8</v>
      </c>
    </row>
    <row r="28" spans="5:15">
      <c r="E28">
        <v>27</v>
      </c>
      <c r="F28">
        <v>1305</v>
      </c>
      <c r="G28">
        <v>1315</v>
      </c>
      <c r="H28">
        <v>1319</v>
      </c>
      <c r="I28">
        <v>1350</v>
      </c>
      <c r="J28">
        <v>2</v>
      </c>
      <c r="K28">
        <v>5</v>
      </c>
      <c r="L28">
        <v>4</v>
      </c>
      <c r="M28">
        <v>3</v>
      </c>
      <c r="N28" t="s">
        <v>102</v>
      </c>
      <c r="O28">
        <v>8</v>
      </c>
    </row>
    <row r="29" spans="5:15">
      <c r="E29">
        <v>28</v>
      </c>
      <c r="F29">
        <v>1355</v>
      </c>
      <c r="G29">
        <v>1365</v>
      </c>
      <c r="H29">
        <v>1369</v>
      </c>
      <c r="I29">
        <v>1400</v>
      </c>
      <c r="J29">
        <v>2</v>
      </c>
      <c r="K29">
        <v>5</v>
      </c>
      <c r="L29">
        <v>4</v>
      </c>
      <c r="M29">
        <v>3</v>
      </c>
      <c r="N29" t="s">
        <v>102</v>
      </c>
      <c r="O29">
        <v>8</v>
      </c>
    </row>
    <row r="30" spans="5:15">
      <c r="E30">
        <v>29</v>
      </c>
      <c r="F30">
        <v>1405</v>
      </c>
      <c r="G30">
        <v>1415</v>
      </c>
      <c r="H30">
        <v>1419</v>
      </c>
      <c r="I30">
        <v>1450</v>
      </c>
      <c r="J30">
        <v>2</v>
      </c>
      <c r="K30">
        <v>5</v>
      </c>
      <c r="L30">
        <v>4</v>
      </c>
      <c r="M30">
        <v>3</v>
      </c>
      <c r="N30" t="s">
        <v>102</v>
      </c>
      <c r="O30">
        <v>8</v>
      </c>
    </row>
    <row r="31" spans="5:15">
      <c r="E31">
        <v>30</v>
      </c>
      <c r="F31">
        <v>1455</v>
      </c>
      <c r="G31">
        <v>1465</v>
      </c>
      <c r="H31">
        <v>1469</v>
      </c>
      <c r="I31">
        <v>1500</v>
      </c>
      <c r="J31">
        <v>2</v>
      </c>
      <c r="K31">
        <v>5</v>
      </c>
      <c r="L31">
        <v>4</v>
      </c>
      <c r="M31">
        <v>3</v>
      </c>
      <c r="N31" t="s">
        <v>102</v>
      </c>
      <c r="O31">
        <v>8</v>
      </c>
    </row>
    <row r="32" spans="5:15">
      <c r="E32">
        <v>31</v>
      </c>
      <c r="F32">
        <v>1505</v>
      </c>
      <c r="G32">
        <v>1515</v>
      </c>
      <c r="H32">
        <v>1519</v>
      </c>
      <c r="I32">
        <v>1550</v>
      </c>
      <c r="J32">
        <v>2</v>
      </c>
      <c r="K32">
        <v>5</v>
      </c>
      <c r="L32">
        <v>4</v>
      </c>
      <c r="M32">
        <v>3</v>
      </c>
      <c r="N32" t="s">
        <v>102</v>
      </c>
      <c r="O32">
        <v>8</v>
      </c>
    </row>
    <row r="33" spans="5:15">
      <c r="E33">
        <v>32</v>
      </c>
      <c r="F33">
        <v>1555</v>
      </c>
      <c r="G33">
        <v>1565</v>
      </c>
      <c r="H33">
        <v>1569</v>
      </c>
      <c r="I33">
        <v>1600</v>
      </c>
      <c r="J33">
        <v>2</v>
      </c>
      <c r="K33">
        <v>5</v>
      </c>
      <c r="L33">
        <v>4</v>
      </c>
      <c r="M33">
        <v>3</v>
      </c>
      <c r="N33" t="s">
        <v>102</v>
      </c>
      <c r="O33">
        <v>8</v>
      </c>
    </row>
    <row r="34" spans="5:15">
      <c r="E34">
        <v>33</v>
      </c>
      <c r="F34">
        <v>1605</v>
      </c>
      <c r="G34">
        <v>1615</v>
      </c>
      <c r="H34">
        <v>1619</v>
      </c>
      <c r="I34">
        <v>1650</v>
      </c>
      <c r="J34">
        <v>2</v>
      </c>
      <c r="K34">
        <v>5</v>
      </c>
      <c r="L34">
        <v>4</v>
      </c>
      <c r="M34">
        <v>3</v>
      </c>
      <c r="N34" t="s">
        <v>102</v>
      </c>
      <c r="O34">
        <v>8</v>
      </c>
    </row>
    <row r="35" spans="5:15">
      <c r="E35">
        <v>34</v>
      </c>
      <c r="F35">
        <v>1655</v>
      </c>
      <c r="G35">
        <v>1665</v>
      </c>
      <c r="H35">
        <v>1669</v>
      </c>
      <c r="I35">
        <v>1700</v>
      </c>
      <c r="J35">
        <v>2</v>
      </c>
      <c r="K35">
        <v>5</v>
      </c>
      <c r="L35">
        <v>4</v>
      </c>
      <c r="M35">
        <v>3</v>
      </c>
      <c r="N35" t="s">
        <v>102</v>
      </c>
      <c r="O35">
        <v>8</v>
      </c>
    </row>
    <row r="36" spans="5:15">
      <c r="E36">
        <v>35</v>
      </c>
      <c r="F36">
        <v>1705</v>
      </c>
      <c r="G36">
        <v>1715</v>
      </c>
      <c r="H36">
        <v>1719</v>
      </c>
      <c r="I36">
        <v>1750</v>
      </c>
      <c r="J36">
        <v>2</v>
      </c>
      <c r="K36">
        <v>5</v>
      </c>
      <c r="L36">
        <v>4</v>
      </c>
      <c r="M36">
        <v>3</v>
      </c>
      <c r="N36" t="s">
        <v>102</v>
      </c>
      <c r="O36">
        <v>8</v>
      </c>
    </row>
    <row r="37" spans="5:15">
      <c r="E37">
        <v>36</v>
      </c>
      <c r="F37">
        <v>1755</v>
      </c>
      <c r="G37">
        <v>1765</v>
      </c>
      <c r="H37">
        <v>1769</v>
      </c>
      <c r="I37">
        <v>1800</v>
      </c>
      <c r="J37">
        <v>2</v>
      </c>
      <c r="K37">
        <v>5</v>
      </c>
      <c r="L37">
        <v>4</v>
      </c>
      <c r="M37">
        <v>3</v>
      </c>
      <c r="N37" t="s">
        <v>102</v>
      </c>
      <c r="O37">
        <v>8</v>
      </c>
    </row>
    <row r="38" spans="5:15">
      <c r="E38">
        <v>37</v>
      </c>
      <c r="F38">
        <v>1805</v>
      </c>
      <c r="G38">
        <v>1815</v>
      </c>
      <c r="H38">
        <v>1819</v>
      </c>
      <c r="I38">
        <v>1850</v>
      </c>
      <c r="J38">
        <v>2</v>
      </c>
      <c r="K38">
        <v>5</v>
      </c>
      <c r="L38">
        <v>4</v>
      </c>
      <c r="M38">
        <v>3</v>
      </c>
      <c r="N38" t="s">
        <v>102</v>
      </c>
      <c r="O38">
        <v>8</v>
      </c>
    </row>
    <row r="39" spans="5:15">
      <c r="E39">
        <v>38</v>
      </c>
      <c r="F39">
        <v>1855</v>
      </c>
      <c r="G39">
        <v>1865</v>
      </c>
      <c r="H39">
        <v>1869</v>
      </c>
      <c r="I39">
        <v>1900</v>
      </c>
      <c r="J39">
        <v>2</v>
      </c>
      <c r="K39">
        <v>5</v>
      </c>
      <c r="L39">
        <v>4</v>
      </c>
      <c r="M39">
        <v>3</v>
      </c>
      <c r="N39" t="s">
        <v>102</v>
      </c>
      <c r="O39">
        <v>8</v>
      </c>
    </row>
    <row r="40" spans="5:15">
      <c r="E40">
        <v>39</v>
      </c>
      <c r="F40">
        <v>1905</v>
      </c>
      <c r="G40">
        <v>1915</v>
      </c>
      <c r="H40">
        <v>1919</v>
      </c>
      <c r="I40">
        <v>1950</v>
      </c>
      <c r="J40">
        <v>2</v>
      </c>
      <c r="K40">
        <v>5</v>
      </c>
      <c r="L40">
        <v>4</v>
      </c>
      <c r="M40">
        <v>3</v>
      </c>
      <c r="N40" t="s">
        <v>102</v>
      </c>
      <c r="O40">
        <v>8</v>
      </c>
    </row>
    <row r="41" spans="5:15">
      <c r="E41">
        <v>40</v>
      </c>
      <c r="F41">
        <v>1955</v>
      </c>
      <c r="G41">
        <v>1965</v>
      </c>
      <c r="H41">
        <v>1969</v>
      </c>
      <c r="I41">
        <v>2000</v>
      </c>
      <c r="J41">
        <v>2</v>
      </c>
      <c r="K41">
        <v>5</v>
      </c>
      <c r="L41">
        <v>4</v>
      </c>
      <c r="M41">
        <v>3</v>
      </c>
      <c r="N41" t="s">
        <v>102</v>
      </c>
      <c r="O41">
        <v>8</v>
      </c>
    </row>
    <row r="42" spans="5:15">
      <c r="E42">
        <v>41</v>
      </c>
      <c r="F42">
        <v>2005</v>
      </c>
      <c r="G42">
        <v>2015</v>
      </c>
      <c r="H42">
        <v>2019</v>
      </c>
      <c r="I42">
        <v>2050</v>
      </c>
      <c r="J42">
        <v>2</v>
      </c>
      <c r="K42">
        <v>5</v>
      </c>
      <c r="L42">
        <v>4</v>
      </c>
      <c r="M42">
        <v>3</v>
      </c>
      <c r="N42" t="s">
        <v>102</v>
      </c>
      <c r="O42">
        <v>8</v>
      </c>
    </row>
    <row r="43" spans="5:15">
      <c r="E43">
        <v>42</v>
      </c>
      <c r="F43">
        <v>2055</v>
      </c>
      <c r="G43">
        <v>2065</v>
      </c>
      <c r="H43">
        <v>2069</v>
      </c>
      <c r="I43">
        <v>2100</v>
      </c>
      <c r="J43">
        <v>2</v>
      </c>
      <c r="K43">
        <v>5</v>
      </c>
      <c r="L43">
        <v>4</v>
      </c>
      <c r="M43">
        <v>3</v>
      </c>
      <c r="N43" t="s">
        <v>102</v>
      </c>
      <c r="O43">
        <v>8</v>
      </c>
    </row>
    <row r="44" spans="5:15">
      <c r="E44">
        <v>43</v>
      </c>
      <c r="F44">
        <v>2105</v>
      </c>
      <c r="G44">
        <v>2115</v>
      </c>
      <c r="H44">
        <v>2119</v>
      </c>
      <c r="I44">
        <v>2150</v>
      </c>
      <c r="J44">
        <v>2</v>
      </c>
      <c r="K44">
        <v>5</v>
      </c>
      <c r="L44">
        <v>4</v>
      </c>
      <c r="M44">
        <v>3</v>
      </c>
      <c r="N44" t="s">
        <v>102</v>
      </c>
      <c r="O44">
        <v>8</v>
      </c>
    </row>
    <row r="45" spans="5:15">
      <c r="E45">
        <v>44</v>
      </c>
      <c r="F45">
        <v>2155</v>
      </c>
      <c r="G45">
        <v>2165</v>
      </c>
      <c r="H45">
        <v>2169</v>
      </c>
      <c r="I45">
        <v>2200</v>
      </c>
      <c r="J45">
        <v>2</v>
      </c>
      <c r="K45">
        <v>5</v>
      </c>
      <c r="L45">
        <v>4</v>
      </c>
      <c r="M45">
        <v>3</v>
      </c>
      <c r="N45" t="s">
        <v>102</v>
      </c>
      <c r="O45">
        <v>8</v>
      </c>
    </row>
    <row r="46" spans="5:15">
      <c r="E46">
        <v>45</v>
      </c>
      <c r="F46">
        <v>2205</v>
      </c>
      <c r="G46">
        <v>2215</v>
      </c>
      <c r="H46">
        <v>2219</v>
      </c>
      <c r="I46">
        <v>2250</v>
      </c>
      <c r="J46">
        <v>2</v>
      </c>
      <c r="K46">
        <v>5</v>
      </c>
      <c r="L46">
        <v>4</v>
      </c>
      <c r="M46">
        <v>3</v>
      </c>
      <c r="N46" t="s">
        <v>102</v>
      </c>
      <c r="O46">
        <v>8</v>
      </c>
    </row>
    <row r="47" spans="5:15">
      <c r="E47">
        <v>46</v>
      </c>
      <c r="F47">
        <v>2255</v>
      </c>
      <c r="G47">
        <v>2265</v>
      </c>
      <c r="H47">
        <v>2269</v>
      </c>
      <c r="I47">
        <v>2300</v>
      </c>
      <c r="J47">
        <v>2</v>
      </c>
      <c r="K47">
        <v>5</v>
      </c>
      <c r="L47">
        <v>4</v>
      </c>
      <c r="M47">
        <v>3</v>
      </c>
      <c r="N47" t="s">
        <v>102</v>
      </c>
      <c r="O47">
        <v>8</v>
      </c>
    </row>
    <row r="48" spans="5:15">
      <c r="E48">
        <v>47</v>
      </c>
      <c r="F48">
        <v>2305</v>
      </c>
      <c r="G48">
        <v>2315</v>
      </c>
      <c r="H48">
        <v>2319</v>
      </c>
      <c r="I48">
        <v>2350</v>
      </c>
      <c r="J48">
        <v>2</v>
      </c>
      <c r="K48">
        <v>5</v>
      </c>
      <c r="L48">
        <v>4</v>
      </c>
      <c r="M48">
        <v>3</v>
      </c>
      <c r="N48" t="s">
        <v>102</v>
      </c>
      <c r="O48">
        <v>8</v>
      </c>
    </row>
    <row r="49" spans="5:15">
      <c r="E49">
        <v>48</v>
      </c>
      <c r="F49">
        <v>2355</v>
      </c>
      <c r="G49">
        <v>2365</v>
      </c>
      <c r="H49">
        <v>2369</v>
      </c>
      <c r="I49">
        <v>2400</v>
      </c>
      <c r="J49">
        <v>2</v>
      </c>
      <c r="K49">
        <v>5</v>
      </c>
      <c r="L49">
        <v>4</v>
      </c>
      <c r="M49">
        <v>3</v>
      </c>
      <c r="N49" t="s">
        <v>102</v>
      </c>
      <c r="O49">
        <v>8</v>
      </c>
    </row>
    <row r="50" spans="5:15">
      <c r="E50">
        <v>49</v>
      </c>
      <c r="F50">
        <v>2405</v>
      </c>
      <c r="G50">
        <v>2415</v>
      </c>
      <c r="H50">
        <v>2419</v>
      </c>
      <c r="I50">
        <v>2450</v>
      </c>
      <c r="J50">
        <v>2</v>
      </c>
      <c r="K50">
        <v>5</v>
      </c>
      <c r="L50">
        <v>4</v>
      </c>
      <c r="M50">
        <v>3</v>
      </c>
      <c r="N50" t="s">
        <v>102</v>
      </c>
      <c r="O50">
        <v>8</v>
      </c>
    </row>
    <row r="51" spans="5:15">
      <c r="E51">
        <v>50</v>
      </c>
      <c r="F51">
        <v>2455</v>
      </c>
      <c r="G51">
        <v>2465</v>
      </c>
      <c r="H51">
        <v>2469</v>
      </c>
      <c r="I51">
        <v>2500</v>
      </c>
      <c r="J51">
        <v>2</v>
      </c>
      <c r="K51">
        <v>5</v>
      </c>
      <c r="L51">
        <v>4</v>
      </c>
      <c r="M51">
        <v>3</v>
      </c>
      <c r="N51" t="s">
        <v>102</v>
      </c>
      <c r="O51">
        <v>8</v>
      </c>
    </row>
    <row r="52" spans="5:15">
      <c r="E52">
        <v>51</v>
      </c>
      <c r="F52">
        <v>2505</v>
      </c>
      <c r="G52">
        <v>2515</v>
      </c>
      <c r="H52">
        <v>2519</v>
      </c>
      <c r="I52">
        <v>2550</v>
      </c>
      <c r="J52">
        <v>2</v>
      </c>
      <c r="K52">
        <v>5</v>
      </c>
      <c r="L52">
        <v>4</v>
      </c>
      <c r="M52">
        <v>3</v>
      </c>
      <c r="N52" t="s">
        <v>102</v>
      </c>
      <c r="O52">
        <v>8</v>
      </c>
    </row>
    <row r="53" spans="5:15">
      <c r="E53">
        <v>52</v>
      </c>
      <c r="F53">
        <v>2555</v>
      </c>
      <c r="G53">
        <v>2565</v>
      </c>
      <c r="H53">
        <v>2569</v>
      </c>
      <c r="I53">
        <v>2600</v>
      </c>
      <c r="J53">
        <v>2</v>
      </c>
      <c r="K53">
        <v>5</v>
      </c>
      <c r="L53">
        <v>4</v>
      </c>
      <c r="M53">
        <v>3</v>
      </c>
      <c r="N53" t="s">
        <v>102</v>
      </c>
      <c r="O53">
        <v>8</v>
      </c>
    </row>
    <row r="54" spans="5:15">
      <c r="E54">
        <v>53</v>
      </c>
      <c r="F54">
        <v>2605</v>
      </c>
      <c r="G54">
        <v>2615</v>
      </c>
      <c r="H54">
        <v>2619</v>
      </c>
      <c r="I54">
        <v>2650</v>
      </c>
      <c r="J54">
        <v>2</v>
      </c>
      <c r="K54">
        <v>5</v>
      </c>
      <c r="L54">
        <v>4</v>
      </c>
      <c r="M54">
        <v>3</v>
      </c>
      <c r="N54" t="s">
        <v>102</v>
      </c>
      <c r="O54">
        <v>8</v>
      </c>
    </row>
    <row r="55" spans="5:15">
      <c r="E55">
        <v>54</v>
      </c>
      <c r="F55">
        <v>2655</v>
      </c>
      <c r="G55">
        <v>2665</v>
      </c>
      <c r="H55">
        <v>2669</v>
      </c>
      <c r="I55">
        <v>2700</v>
      </c>
      <c r="J55">
        <v>2</v>
      </c>
      <c r="K55">
        <v>5</v>
      </c>
      <c r="L55">
        <v>4</v>
      </c>
      <c r="M55">
        <v>3</v>
      </c>
      <c r="N55" t="s">
        <v>102</v>
      </c>
      <c r="O55">
        <v>8</v>
      </c>
    </row>
    <row r="56" spans="5:15">
      <c r="E56">
        <v>55</v>
      </c>
      <c r="F56">
        <v>2705</v>
      </c>
      <c r="G56">
        <v>2715</v>
      </c>
      <c r="H56">
        <v>2719</v>
      </c>
      <c r="I56">
        <v>2750</v>
      </c>
      <c r="J56">
        <v>2</v>
      </c>
      <c r="K56">
        <v>5</v>
      </c>
      <c r="L56">
        <v>4</v>
      </c>
      <c r="M56">
        <v>3</v>
      </c>
      <c r="N56" t="s">
        <v>102</v>
      </c>
      <c r="O56">
        <v>8</v>
      </c>
    </row>
    <row r="57" spans="5:15">
      <c r="E57">
        <v>56</v>
      </c>
      <c r="F57">
        <v>2755</v>
      </c>
      <c r="G57">
        <v>2765</v>
      </c>
      <c r="H57">
        <v>2769</v>
      </c>
      <c r="I57">
        <v>2800</v>
      </c>
      <c r="J57">
        <v>2</v>
      </c>
      <c r="K57">
        <v>5</v>
      </c>
      <c r="L57">
        <v>4</v>
      </c>
      <c r="M57">
        <v>3</v>
      </c>
      <c r="N57" t="s">
        <v>102</v>
      </c>
      <c r="O57">
        <v>8</v>
      </c>
    </row>
    <row r="58" spans="5:15">
      <c r="E58">
        <v>57</v>
      </c>
      <c r="F58">
        <v>2805</v>
      </c>
      <c r="G58">
        <v>2815</v>
      </c>
      <c r="H58">
        <v>2819</v>
      </c>
      <c r="I58">
        <v>2850</v>
      </c>
      <c r="J58">
        <v>2</v>
      </c>
      <c r="K58">
        <v>5</v>
      </c>
      <c r="L58">
        <v>4</v>
      </c>
      <c r="M58">
        <v>3</v>
      </c>
      <c r="N58" t="s">
        <v>102</v>
      </c>
      <c r="O58">
        <v>8</v>
      </c>
    </row>
  </sheetData>
  <sheetProtection password="EA2A" sheet="1" objects="1" scenarios="1"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58"/>
  <sheetViews>
    <sheetView workbookViewId="0"/>
  </sheetViews>
  <sheetFormatPr baseColWidth="10" defaultColWidth="8.83203125" defaultRowHeight="14" x14ac:dyDescent="0"/>
  <sheetData>
    <row r="1" spans="1:30" s="1" customFormat="1" ht="15">
      <c r="A1" s="1" t="s">
        <v>97</v>
      </c>
      <c r="B1" s="1" t="s">
        <v>108</v>
      </c>
      <c r="C1" s="1" t="s">
        <v>109</v>
      </c>
      <c r="D1" s="1" t="s">
        <v>110</v>
      </c>
      <c r="E1" s="1" t="s">
        <v>111</v>
      </c>
      <c r="F1" s="1" t="s">
        <v>112</v>
      </c>
      <c r="G1" s="1" t="s">
        <v>113</v>
      </c>
      <c r="H1" s="1" t="s">
        <v>102</v>
      </c>
      <c r="I1" s="1" t="s">
        <v>114</v>
      </c>
      <c r="J1" s="1" t="s">
        <v>115</v>
      </c>
      <c r="K1" s="1" t="s">
        <v>116</v>
      </c>
      <c r="L1" s="1" t="s">
        <v>117</v>
      </c>
      <c r="M1" s="1" t="s">
        <v>118</v>
      </c>
      <c r="N1" s="1" t="s">
        <v>119</v>
      </c>
      <c r="O1" s="1" t="s">
        <v>124</v>
      </c>
      <c r="P1" s="1" t="s">
        <v>125</v>
      </c>
      <c r="Q1" s="1" t="s">
        <v>126</v>
      </c>
      <c r="R1" s="1" t="s">
        <v>127</v>
      </c>
      <c r="S1" s="1" t="s">
        <v>128</v>
      </c>
      <c r="T1" s="1" t="s">
        <v>143</v>
      </c>
      <c r="U1" s="4" t="s">
        <v>149</v>
      </c>
      <c r="V1" s="4" t="s">
        <v>144</v>
      </c>
      <c r="W1" s="4" t="s">
        <v>145</v>
      </c>
      <c r="X1" s="1" t="s">
        <v>146</v>
      </c>
      <c r="Y1" s="4" t="s">
        <v>150</v>
      </c>
      <c r="Z1" s="1" t="s">
        <v>147</v>
      </c>
      <c r="AA1" s="4" t="s">
        <v>151</v>
      </c>
      <c r="AB1" s="1" t="s">
        <v>148</v>
      </c>
      <c r="AC1" s="4" t="s">
        <v>152</v>
      </c>
      <c r="AD1" s="4" t="s">
        <v>153</v>
      </c>
    </row>
    <row r="2" spans="1:30">
      <c r="A2">
        <v>1</v>
      </c>
      <c r="B2">
        <v>1</v>
      </c>
      <c r="C2">
        <v>980051</v>
      </c>
      <c r="D2" s="2">
        <v>41643.565808101848</v>
      </c>
      <c r="E2">
        <v>71.88</v>
      </c>
      <c r="F2">
        <v>35.94</v>
      </c>
      <c r="G2">
        <v>-45</v>
      </c>
      <c r="H2">
        <v>-90.2</v>
      </c>
      <c r="I2">
        <f t="shared" ref="I2:I36" si="0" xml:space="preserve">  12</f>
        <v>12</v>
      </c>
      <c r="J2">
        <v>-22.95</v>
      </c>
      <c r="K2">
        <v>-23.742999999999999</v>
      </c>
      <c r="L2">
        <v>24</v>
      </c>
      <c r="M2">
        <f t="shared" ref="M2:M33" si="1" xml:space="preserve">   0</f>
        <v>0</v>
      </c>
      <c r="N2" t="s">
        <v>120</v>
      </c>
      <c r="O2">
        <v>32</v>
      </c>
      <c r="P2">
        <v>800000</v>
      </c>
      <c r="Q2">
        <v>3922</v>
      </c>
      <c r="R2">
        <v>840</v>
      </c>
      <c r="S2">
        <v>391</v>
      </c>
      <c r="T2" s="5">
        <v>3.6186828814665635</v>
      </c>
      <c r="U2" s="5">
        <v>0.21988936368930878</v>
      </c>
      <c r="V2" s="5">
        <v>-90.39336991521769</v>
      </c>
      <c r="W2" s="5">
        <v>2.6839718854754543E-2</v>
      </c>
      <c r="X2" s="5">
        <v>0.95042375371414234</v>
      </c>
      <c r="Y2" s="5">
        <v>7.7244579025660468E-2</v>
      </c>
      <c r="Z2" s="5">
        <v>6.0025971884182603</v>
      </c>
      <c r="AA2" s="5">
        <v>0.21554525567439153</v>
      </c>
      <c r="AB2" s="5">
        <v>0.57701296746032327</v>
      </c>
      <c r="AC2" s="5">
        <v>8.6358192988380197E-2</v>
      </c>
      <c r="AD2" s="5">
        <v>1.1689450279846085</v>
      </c>
    </row>
    <row r="3" spans="1:30">
      <c r="A3">
        <v>2</v>
      </c>
      <c r="B3">
        <v>2</v>
      </c>
      <c r="C3">
        <v>980051</v>
      </c>
      <c r="D3" s="2">
        <v>41643.611388888887</v>
      </c>
      <c r="E3">
        <v>71.88</v>
      </c>
      <c r="F3">
        <v>35.94</v>
      </c>
      <c r="G3">
        <v>-45</v>
      </c>
      <c r="H3">
        <v>-90.2</v>
      </c>
      <c r="I3">
        <f t="shared" si="0"/>
        <v>12</v>
      </c>
      <c r="J3">
        <v>-22.95</v>
      </c>
      <c r="K3">
        <v>-23.358000000000001</v>
      </c>
      <c r="L3">
        <v>16</v>
      </c>
      <c r="M3">
        <f t="shared" si="1"/>
        <v>0</v>
      </c>
      <c r="N3" t="s">
        <v>120</v>
      </c>
      <c r="O3">
        <v>32</v>
      </c>
      <c r="P3">
        <v>800000</v>
      </c>
      <c r="Q3">
        <v>3906</v>
      </c>
      <c r="R3">
        <v>813</v>
      </c>
      <c r="S3">
        <v>413</v>
      </c>
      <c r="T3" s="5">
        <v>3.2180788992933871</v>
      </c>
      <c r="U3" s="5">
        <v>0.23764571782714414</v>
      </c>
      <c r="V3" s="5">
        <v>-90.213127778555716</v>
      </c>
      <c r="W3" s="5">
        <v>3.4387154071875314E-2</v>
      </c>
      <c r="X3" s="5">
        <v>0.9951729065527759</v>
      </c>
      <c r="Y3" s="5">
        <v>9.6110900400941196E-2</v>
      </c>
      <c r="Z3" s="5">
        <v>6.3816652245184269</v>
      </c>
      <c r="AA3" s="5">
        <v>0.20764363698533012</v>
      </c>
      <c r="AB3" s="5">
        <v>0.58355381866603184</v>
      </c>
      <c r="AC3" s="5">
        <v>8.8238236258376707E-2</v>
      </c>
      <c r="AD3" s="5">
        <v>1.2646838026236709</v>
      </c>
    </row>
    <row r="4" spans="1:30">
      <c r="A4">
        <v>3</v>
      </c>
      <c r="B4">
        <v>3</v>
      </c>
      <c r="C4">
        <v>980051</v>
      </c>
      <c r="D4" s="2">
        <v>41643.656693055556</v>
      </c>
      <c r="E4">
        <v>71.88</v>
      </c>
      <c r="F4">
        <v>35.94</v>
      </c>
      <c r="G4">
        <v>-45</v>
      </c>
      <c r="H4">
        <v>-90.2</v>
      </c>
      <c r="I4">
        <f t="shared" si="0"/>
        <v>12</v>
      </c>
      <c r="J4">
        <v>-22.95</v>
      </c>
      <c r="K4">
        <v>-23.277999999999999</v>
      </c>
      <c r="L4">
        <v>15</v>
      </c>
      <c r="M4">
        <f t="shared" si="1"/>
        <v>0</v>
      </c>
      <c r="N4" t="s">
        <v>120</v>
      </c>
      <c r="O4">
        <v>32</v>
      </c>
      <c r="P4">
        <v>800000</v>
      </c>
      <c r="Q4">
        <v>3915</v>
      </c>
      <c r="R4">
        <v>838</v>
      </c>
      <c r="S4">
        <v>411</v>
      </c>
      <c r="T4" s="5">
        <v>3.1937844694200632</v>
      </c>
      <c r="U4" s="5">
        <v>0.20635786137005047</v>
      </c>
      <c r="V4" s="5">
        <v>-90.16522159052775</v>
      </c>
      <c r="W4" s="5">
        <v>2.8310353605585148E-2</v>
      </c>
      <c r="X4" s="5">
        <v>0.93671896161274193</v>
      </c>
      <c r="Y4" s="5">
        <v>7.656848406062991E-2</v>
      </c>
      <c r="Z4" s="5">
        <v>6.0488450990645974</v>
      </c>
      <c r="AA4" s="5">
        <v>0.16032857069444811</v>
      </c>
      <c r="AB4" s="5">
        <v>0.57135773377908194</v>
      </c>
      <c r="AC4" s="5">
        <v>7.2263283446253726E-2</v>
      </c>
      <c r="AD4" s="5">
        <v>1.1390106264981323</v>
      </c>
    </row>
    <row r="5" spans="1:30">
      <c r="A5">
        <v>4</v>
      </c>
      <c r="B5">
        <v>4</v>
      </c>
      <c r="C5">
        <v>980051</v>
      </c>
      <c r="D5" s="2">
        <v>41643.702098148147</v>
      </c>
      <c r="E5">
        <v>71.88</v>
      </c>
      <c r="F5">
        <v>35.94</v>
      </c>
      <c r="G5">
        <v>-45</v>
      </c>
      <c r="H5">
        <v>-90.2</v>
      </c>
      <c r="I5">
        <f t="shared" si="0"/>
        <v>12</v>
      </c>
      <c r="J5">
        <v>-22.95</v>
      </c>
      <c r="K5">
        <v>-23.268999999999998</v>
      </c>
      <c r="L5">
        <v>14</v>
      </c>
      <c r="M5">
        <f t="shared" si="1"/>
        <v>0</v>
      </c>
      <c r="N5" t="s">
        <v>120</v>
      </c>
      <c r="O5">
        <v>32</v>
      </c>
      <c r="P5">
        <v>800000</v>
      </c>
      <c r="Q5">
        <v>3906</v>
      </c>
      <c r="R5">
        <v>828</v>
      </c>
      <c r="S5">
        <v>407</v>
      </c>
      <c r="T5" s="5">
        <v>3.6253600380020852</v>
      </c>
      <c r="U5" s="5">
        <v>0.17518745487382953</v>
      </c>
      <c r="V5" s="5">
        <v>-90.056810813904249</v>
      </c>
      <c r="W5" s="5">
        <v>2.5643626076551143E-2</v>
      </c>
      <c r="X5" s="5">
        <v>1.1064270796601636</v>
      </c>
      <c r="Y5" s="5">
        <v>7.2039877563001495E-2</v>
      </c>
      <c r="Z5" s="5">
        <v>7.3432030291701791</v>
      </c>
      <c r="AA5" s="5">
        <v>0.15309517440177886</v>
      </c>
      <c r="AB5" s="5">
        <v>0.50479946513702423</v>
      </c>
      <c r="AC5" s="5">
        <v>6.8079673210252281E-2</v>
      </c>
      <c r="AD5" s="5">
        <v>0.86101179905905101</v>
      </c>
    </row>
    <row r="6" spans="1:30">
      <c r="A6">
        <v>5</v>
      </c>
      <c r="B6">
        <v>5</v>
      </c>
      <c r="C6">
        <v>980051</v>
      </c>
      <c r="D6" s="2">
        <v>41643.747403819441</v>
      </c>
      <c r="E6">
        <v>71.88</v>
      </c>
      <c r="F6">
        <v>35.94</v>
      </c>
      <c r="G6">
        <v>-45</v>
      </c>
      <c r="H6">
        <v>-90.2</v>
      </c>
      <c r="I6">
        <f t="shared" si="0"/>
        <v>12</v>
      </c>
      <c r="J6">
        <v>-22.95</v>
      </c>
      <c r="K6">
        <v>-23.196999999999999</v>
      </c>
      <c r="L6">
        <v>13</v>
      </c>
      <c r="M6">
        <f t="shared" si="1"/>
        <v>0</v>
      </c>
      <c r="N6" t="s">
        <v>120</v>
      </c>
      <c r="O6">
        <v>32</v>
      </c>
      <c r="P6">
        <v>800000</v>
      </c>
      <c r="Q6">
        <v>3904</v>
      </c>
      <c r="R6">
        <v>816</v>
      </c>
      <c r="S6">
        <v>397</v>
      </c>
      <c r="T6" s="5">
        <v>3.1185714212646229</v>
      </c>
      <c r="U6" s="5">
        <v>0.23136534134619305</v>
      </c>
      <c r="V6" s="5">
        <v>-90.002373924806378</v>
      </c>
      <c r="W6" s="5">
        <v>3.5379099994704052E-2</v>
      </c>
      <c r="X6" s="5">
        <v>1.0044815840140322</v>
      </c>
      <c r="Y6" s="5">
        <v>9.5951628523076968E-2</v>
      </c>
      <c r="Z6" s="5">
        <v>6.8096497579350102</v>
      </c>
      <c r="AA6" s="5">
        <v>0.17610372883240757</v>
      </c>
      <c r="AB6" s="5">
        <v>0.4318393949278353</v>
      </c>
      <c r="AC6" s="5">
        <v>8.5030899182241951E-2</v>
      </c>
      <c r="AD6" s="5">
        <v>1.225205930645533</v>
      </c>
    </row>
    <row r="7" spans="1:30">
      <c r="A7">
        <v>6</v>
      </c>
      <c r="B7">
        <v>6</v>
      </c>
      <c r="C7">
        <v>980051</v>
      </c>
      <c r="D7" s="2">
        <v>41643.792691319446</v>
      </c>
      <c r="E7">
        <v>71.88</v>
      </c>
      <c r="F7">
        <v>35.94</v>
      </c>
      <c r="G7">
        <v>-45</v>
      </c>
      <c r="H7">
        <v>-90.2</v>
      </c>
      <c r="I7">
        <f t="shared" si="0"/>
        <v>12</v>
      </c>
      <c r="J7">
        <v>-22.95</v>
      </c>
      <c r="K7">
        <v>-23.145</v>
      </c>
      <c r="L7">
        <v>12</v>
      </c>
      <c r="M7">
        <f t="shared" si="1"/>
        <v>0</v>
      </c>
      <c r="N7" t="s">
        <v>120</v>
      </c>
      <c r="O7">
        <v>32</v>
      </c>
      <c r="P7">
        <v>800000</v>
      </c>
      <c r="Q7">
        <v>3897</v>
      </c>
      <c r="R7">
        <v>828</v>
      </c>
      <c r="S7">
        <v>435</v>
      </c>
      <c r="T7" s="5">
        <v>2.8818644096585797</v>
      </c>
      <c r="U7" s="5">
        <v>0.23050105809117419</v>
      </c>
      <c r="V7" s="5">
        <v>-90.009074385668512</v>
      </c>
      <c r="W7" s="5">
        <v>3.5746319981494065E-2</v>
      </c>
      <c r="X7" s="5">
        <v>0.94162950805026779</v>
      </c>
      <c r="Y7" s="5">
        <v>9.4787436785874757E-2</v>
      </c>
      <c r="Z7" s="5">
        <v>6.0185655081926006</v>
      </c>
      <c r="AA7" s="5">
        <v>0.16388630639485688</v>
      </c>
      <c r="AB7" s="5">
        <v>0.53998600717677581</v>
      </c>
      <c r="AC7" s="5">
        <v>8.1550061402146837E-2</v>
      </c>
      <c r="AD7" s="5">
        <v>1.293157016606131</v>
      </c>
    </row>
    <row r="8" spans="1:30">
      <c r="A8">
        <v>7</v>
      </c>
      <c r="B8">
        <v>7</v>
      </c>
      <c r="C8">
        <v>980051</v>
      </c>
      <c r="D8" s="2">
        <v>41643.837887268521</v>
      </c>
      <c r="E8">
        <v>71.88</v>
      </c>
      <c r="F8">
        <v>35.94</v>
      </c>
      <c r="G8">
        <v>-45</v>
      </c>
      <c r="H8">
        <v>-90.2</v>
      </c>
      <c r="I8">
        <f t="shared" si="0"/>
        <v>12</v>
      </c>
      <c r="J8">
        <v>-22.95</v>
      </c>
      <c r="K8">
        <v>-23.097000000000001</v>
      </c>
      <c r="L8">
        <v>11</v>
      </c>
      <c r="M8">
        <f t="shared" si="1"/>
        <v>0</v>
      </c>
      <c r="N8" t="s">
        <v>120</v>
      </c>
      <c r="O8">
        <v>32</v>
      </c>
      <c r="P8">
        <v>800000</v>
      </c>
      <c r="Q8">
        <v>3951</v>
      </c>
      <c r="R8">
        <v>809</v>
      </c>
      <c r="S8">
        <v>409</v>
      </c>
      <c r="T8" s="5">
        <v>2.697895859534817</v>
      </c>
      <c r="U8" s="5">
        <v>0.22554447524502333</v>
      </c>
      <c r="V8" s="5">
        <v>-89.999443106533988</v>
      </c>
      <c r="W8" s="5">
        <v>3.7428747939986767E-2</v>
      </c>
      <c r="X8" s="5">
        <v>0.94213483412690835</v>
      </c>
      <c r="Y8" s="5">
        <v>9.9744995215985899E-2</v>
      </c>
      <c r="Z8" s="5">
        <v>6.058104150762408</v>
      </c>
      <c r="AA8" s="5">
        <v>0.16022063621748159</v>
      </c>
      <c r="AB8" s="5">
        <v>0.55237685315823704</v>
      </c>
      <c r="AC8" s="5">
        <v>8.0417744980728761E-2</v>
      </c>
      <c r="AD8" s="5">
        <v>1.2685104445258966</v>
      </c>
    </row>
    <row r="9" spans="1:30">
      <c r="A9">
        <v>8</v>
      </c>
      <c r="B9">
        <v>8</v>
      </c>
      <c r="C9">
        <v>980051</v>
      </c>
      <c r="D9" s="2">
        <v>41643.883770486114</v>
      </c>
      <c r="E9">
        <v>71.88</v>
      </c>
      <c r="F9">
        <v>35.94</v>
      </c>
      <c r="G9">
        <v>-45</v>
      </c>
      <c r="H9">
        <v>-90.2</v>
      </c>
      <c r="I9">
        <f t="shared" si="0"/>
        <v>12</v>
      </c>
      <c r="J9">
        <v>-22.95</v>
      </c>
      <c r="K9">
        <v>-23.007999999999999</v>
      </c>
      <c r="L9">
        <v>10</v>
      </c>
      <c r="M9">
        <f t="shared" si="1"/>
        <v>0</v>
      </c>
      <c r="N9" t="s">
        <v>120</v>
      </c>
      <c r="O9">
        <v>32</v>
      </c>
      <c r="P9">
        <v>800000</v>
      </c>
      <c r="Q9">
        <v>4125</v>
      </c>
      <c r="R9">
        <v>797</v>
      </c>
      <c r="S9">
        <v>401</v>
      </c>
      <c r="T9" s="5">
        <v>2.9973578053154619</v>
      </c>
      <c r="U9" s="5">
        <v>0.19890379972903297</v>
      </c>
      <c r="V9" s="5">
        <v>-90.058908185414211</v>
      </c>
      <c r="W9" s="5">
        <v>3.021332299690728E-2</v>
      </c>
      <c r="X9" s="5">
        <v>0.96312851416255651</v>
      </c>
      <c r="Y9" s="5">
        <v>8.0982408510904283E-2</v>
      </c>
      <c r="Z9" s="5">
        <v>6.0376194005960668</v>
      </c>
      <c r="AA9" s="5">
        <v>0.1478880946957726</v>
      </c>
      <c r="AB9" s="5">
        <v>0.590747221144584</v>
      </c>
      <c r="AC9" s="5">
        <v>7.0739810777308537E-2</v>
      </c>
      <c r="AD9" s="5">
        <v>1.100390156051765</v>
      </c>
    </row>
    <row r="10" spans="1:30">
      <c r="A10">
        <v>9</v>
      </c>
      <c r="B10">
        <v>9</v>
      </c>
      <c r="C10">
        <v>980051</v>
      </c>
      <c r="D10" s="2">
        <v>41643.931590162036</v>
      </c>
      <c r="E10">
        <v>71.88</v>
      </c>
      <c r="F10">
        <v>35.94</v>
      </c>
      <c r="G10">
        <v>-45</v>
      </c>
      <c r="H10">
        <v>-90.2</v>
      </c>
      <c r="I10">
        <f t="shared" si="0"/>
        <v>12</v>
      </c>
      <c r="J10">
        <v>-22.95</v>
      </c>
      <c r="K10">
        <v>-22.949000000000002</v>
      </c>
      <c r="L10">
        <v>9</v>
      </c>
      <c r="M10">
        <f t="shared" si="1"/>
        <v>0</v>
      </c>
      <c r="N10" t="s">
        <v>120</v>
      </c>
      <c r="O10">
        <v>32</v>
      </c>
      <c r="P10">
        <v>800000</v>
      </c>
      <c r="Q10">
        <v>4128</v>
      </c>
      <c r="R10">
        <v>801</v>
      </c>
      <c r="S10">
        <v>420</v>
      </c>
      <c r="T10" s="5">
        <v>2.7009004453345975</v>
      </c>
      <c r="U10" s="5">
        <v>0.13228346149023582</v>
      </c>
      <c r="V10" s="5">
        <v>-90.092386169184721</v>
      </c>
      <c r="W10" s="5">
        <v>2.1376694928409132E-2</v>
      </c>
      <c r="X10" s="5">
        <v>0.92028528204417015</v>
      </c>
      <c r="Y10" s="5">
        <v>5.6998708602216237E-2</v>
      </c>
      <c r="Z10" s="5">
        <v>6.0451460150995482</v>
      </c>
      <c r="AA10" s="5">
        <v>9.8272872993529908E-2</v>
      </c>
      <c r="AB10" s="5">
        <v>0.56202956963426709</v>
      </c>
      <c r="AC10" s="5">
        <v>4.6504442232068774E-2</v>
      </c>
      <c r="AD10" s="5">
        <v>0.74944338062886851</v>
      </c>
    </row>
    <row r="11" spans="1:30">
      <c r="A11">
        <v>10</v>
      </c>
      <c r="B11">
        <v>10</v>
      </c>
      <c r="C11">
        <v>980051</v>
      </c>
      <c r="D11" s="2">
        <v>41643.979445717596</v>
      </c>
      <c r="E11">
        <v>71.88</v>
      </c>
      <c r="F11">
        <v>35.94</v>
      </c>
      <c r="G11">
        <v>-45</v>
      </c>
      <c r="H11">
        <v>-90.2</v>
      </c>
      <c r="I11">
        <f t="shared" si="0"/>
        <v>12</v>
      </c>
      <c r="J11">
        <v>-22.95</v>
      </c>
      <c r="K11">
        <v>-23.009</v>
      </c>
      <c r="L11">
        <v>8</v>
      </c>
      <c r="M11">
        <f t="shared" si="1"/>
        <v>0</v>
      </c>
      <c r="N11" t="s">
        <v>120</v>
      </c>
      <c r="O11">
        <v>32</v>
      </c>
      <c r="P11">
        <v>800000</v>
      </c>
      <c r="Q11">
        <v>4145</v>
      </c>
      <c r="R11">
        <v>795</v>
      </c>
      <c r="S11">
        <v>417</v>
      </c>
      <c r="T11" s="5">
        <v>2.9109902212500129</v>
      </c>
      <c r="U11" s="5">
        <v>0.17654451928492007</v>
      </c>
      <c r="V11" s="5">
        <v>-90.092873052560748</v>
      </c>
      <c r="W11" s="5">
        <v>2.9864050793608456E-2</v>
      </c>
      <c r="X11" s="5">
        <v>1.0278358778082242</v>
      </c>
      <c r="Y11" s="5">
        <v>8.2132982593834988E-2</v>
      </c>
      <c r="Z11" s="5">
        <v>6.6324938226784651</v>
      </c>
      <c r="AA11" s="5">
        <v>0.14610263250823322</v>
      </c>
      <c r="AB11" s="5">
        <v>0.66623372094606981</v>
      </c>
      <c r="AC11" s="5">
        <v>6.6643289822368584E-2</v>
      </c>
      <c r="AD11" s="5">
        <v>0.93123035267327614</v>
      </c>
    </row>
    <row r="12" spans="1:30">
      <c r="A12">
        <v>11</v>
      </c>
      <c r="B12">
        <v>11</v>
      </c>
      <c r="C12">
        <v>980051</v>
      </c>
      <c r="D12" s="2">
        <v>41644.027507060186</v>
      </c>
      <c r="E12">
        <v>71.88</v>
      </c>
      <c r="F12">
        <v>35.94</v>
      </c>
      <c r="G12">
        <v>-45</v>
      </c>
      <c r="H12">
        <v>-90.2</v>
      </c>
      <c r="I12">
        <f t="shared" si="0"/>
        <v>12</v>
      </c>
      <c r="J12">
        <v>-22.95</v>
      </c>
      <c r="K12">
        <v>-23.099</v>
      </c>
      <c r="L12">
        <v>7</v>
      </c>
      <c r="M12">
        <f t="shared" si="1"/>
        <v>0</v>
      </c>
      <c r="N12" t="s">
        <v>120</v>
      </c>
      <c r="O12">
        <v>32</v>
      </c>
      <c r="P12">
        <v>800000</v>
      </c>
      <c r="Q12">
        <v>4146</v>
      </c>
      <c r="R12">
        <v>779</v>
      </c>
      <c r="S12">
        <v>429</v>
      </c>
      <c r="T12" s="5">
        <v>3.601390176990606</v>
      </c>
      <c r="U12" s="5">
        <v>0.24868943385379372</v>
      </c>
      <c r="V12" s="5">
        <v>-90.071533055587693</v>
      </c>
      <c r="W12" s="5">
        <v>3.9969268995619735E-2</v>
      </c>
      <c r="X12" s="5">
        <v>1.2016942090470002</v>
      </c>
      <c r="Y12" s="5">
        <v>0.117162503003265</v>
      </c>
      <c r="Z12" s="5">
        <v>7.7391076877746903</v>
      </c>
      <c r="AA12" s="5">
        <v>0.24409039116824421</v>
      </c>
      <c r="AB12" s="5">
        <v>0.5313525030317966</v>
      </c>
      <c r="AC12" s="5">
        <v>0.10215306398652566</v>
      </c>
      <c r="AD12" s="5">
        <v>1.1482612539731072</v>
      </c>
    </row>
    <row r="13" spans="1:30">
      <c r="A13">
        <v>12</v>
      </c>
      <c r="B13">
        <v>12</v>
      </c>
      <c r="C13">
        <v>980051</v>
      </c>
      <c r="D13" s="2">
        <v>41644.075588425927</v>
      </c>
      <c r="E13">
        <v>71.88</v>
      </c>
      <c r="F13">
        <v>35.94</v>
      </c>
      <c r="G13">
        <v>-45</v>
      </c>
      <c r="H13">
        <v>-90.2</v>
      </c>
      <c r="I13">
        <f t="shared" si="0"/>
        <v>12</v>
      </c>
      <c r="J13">
        <v>-22.95</v>
      </c>
      <c r="K13">
        <v>-23.164000000000001</v>
      </c>
      <c r="L13">
        <v>6</v>
      </c>
      <c r="M13">
        <f t="shared" si="1"/>
        <v>0</v>
      </c>
      <c r="N13" t="s">
        <v>120</v>
      </c>
      <c r="O13">
        <v>32</v>
      </c>
      <c r="P13">
        <v>800000</v>
      </c>
      <c r="Q13">
        <v>4149</v>
      </c>
      <c r="R13">
        <v>824</v>
      </c>
      <c r="S13">
        <v>423</v>
      </c>
      <c r="T13" s="5">
        <v>2.8408363171636748</v>
      </c>
      <c r="U13" s="5">
        <v>0.1457972275074601</v>
      </c>
      <c r="V13" s="5">
        <v>-90.096436769577821</v>
      </c>
      <c r="W13" s="5">
        <v>2.5038101528026324E-2</v>
      </c>
      <c r="X13" s="5">
        <v>1.0227983032900778</v>
      </c>
      <c r="Y13" s="5">
        <v>6.9208332634182773E-2</v>
      </c>
      <c r="Z13" s="5">
        <v>6.7002367616140459</v>
      </c>
      <c r="AA13" s="5">
        <v>0.12151590801907541</v>
      </c>
      <c r="AB13" s="5">
        <v>0.59749408784098779</v>
      </c>
      <c r="AC13" s="5">
        <v>5.4872121665557001E-2</v>
      </c>
      <c r="AD13" s="5">
        <v>0.77207779811136501</v>
      </c>
    </row>
    <row r="14" spans="1:30">
      <c r="A14">
        <v>13</v>
      </c>
      <c r="B14">
        <v>13</v>
      </c>
      <c r="C14">
        <v>980051</v>
      </c>
      <c r="D14" s="2">
        <v>41644.123715393522</v>
      </c>
      <c r="E14">
        <v>71.88</v>
      </c>
      <c r="F14">
        <v>35.94</v>
      </c>
      <c r="G14">
        <v>-45</v>
      </c>
      <c r="H14">
        <v>-90.2</v>
      </c>
      <c r="I14">
        <f t="shared" si="0"/>
        <v>12</v>
      </c>
      <c r="J14">
        <v>-22.95</v>
      </c>
      <c r="K14">
        <v>-23.227</v>
      </c>
      <c r="L14">
        <v>5</v>
      </c>
      <c r="M14">
        <f t="shared" si="1"/>
        <v>0</v>
      </c>
      <c r="N14" t="s">
        <v>120</v>
      </c>
      <c r="O14">
        <v>32</v>
      </c>
      <c r="P14">
        <v>800000</v>
      </c>
      <c r="Q14">
        <v>4142</v>
      </c>
      <c r="R14">
        <v>745</v>
      </c>
      <c r="S14">
        <v>421</v>
      </c>
      <c r="T14" s="5">
        <v>4.2465506292183086</v>
      </c>
      <c r="U14" s="5">
        <v>0.3585100738880373</v>
      </c>
      <c r="V14" s="5">
        <v>-90.070725641451929</v>
      </c>
      <c r="W14" s="5">
        <v>5.4389735517716864E-2</v>
      </c>
      <c r="X14" s="5">
        <v>1.504375480628801</v>
      </c>
      <c r="Y14" s="5">
        <v>0.18565191969491393</v>
      </c>
      <c r="Z14" s="5">
        <v>8.9265673439742059</v>
      </c>
      <c r="AA14" s="5">
        <v>0.43441995051962246</v>
      </c>
      <c r="AB14" s="5">
        <v>0.85909859686893775</v>
      </c>
      <c r="AC14" s="5">
        <v>0.14887392580740041</v>
      </c>
      <c r="AD14" s="5">
        <v>1.1103970320882111</v>
      </c>
    </row>
    <row r="15" spans="1:30">
      <c r="A15">
        <v>14</v>
      </c>
      <c r="B15">
        <v>14</v>
      </c>
      <c r="C15">
        <v>980051</v>
      </c>
      <c r="D15" s="2">
        <v>41644.171746180553</v>
      </c>
      <c r="E15">
        <v>71.88</v>
      </c>
      <c r="F15">
        <v>35.94</v>
      </c>
      <c r="G15">
        <v>-45</v>
      </c>
      <c r="H15">
        <v>-90.2</v>
      </c>
      <c r="I15">
        <f t="shared" si="0"/>
        <v>12</v>
      </c>
      <c r="J15">
        <v>-22.95</v>
      </c>
      <c r="K15">
        <v>-23.305</v>
      </c>
      <c r="L15">
        <v>4</v>
      </c>
      <c r="M15">
        <f t="shared" si="1"/>
        <v>0</v>
      </c>
      <c r="N15" t="s">
        <v>120</v>
      </c>
      <c r="O15">
        <v>32</v>
      </c>
      <c r="P15">
        <v>800000</v>
      </c>
      <c r="Q15">
        <v>4128</v>
      </c>
      <c r="R15">
        <v>763</v>
      </c>
      <c r="S15">
        <v>385</v>
      </c>
      <c r="T15" s="5">
        <v>2.0861980371153193</v>
      </c>
      <c r="U15" s="5">
        <v>0.23331423761419862</v>
      </c>
      <c r="V15" s="5">
        <v>-90.084560175864112</v>
      </c>
      <c r="W15" s="5">
        <v>5.3900090275476056E-2</v>
      </c>
      <c r="X15" s="5">
        <v>1.0113112978482317</v>
      </c>
      <c r="Y15" s="5">
        <v>0.14816631340658923</v>
      </c>
      <c r="Z15" s="5">
        <v>6.4325187391182874</v>
      </c>
      <c r="AA15" s="5">
        <v>0.19178500109149019</v>
      </c>
      <c r="AB15" s="5">
        <v>0.63176016678075053</v>
      </c>
      <c r="AC15" s="5">
        <v>8.8522302098484926E-2</v>
      </c>
      <c r="AD15" s="5">
        <v>1.2853164765993947</v>
      </c>
    </row>
    <row r="16" spans="1:30">
      <c r="A16">
        <v>15</v>
      </c>
      <c r="B16">
        <v>15</v>
      </c>
      <c r="C16">
        <v>980051</v>
      </c>
      <c r="D16" s="2">
        <v>41644.219615277776</v>
      </c>
      <c r="E16">
        <v>71.88</v>
      </c>
      <c r="F16">
        <v>35.94</v>
      </c>
      <c r="G16">
        <v>-45</v>
      </c>
      <c r="H16">
        <v>-90.2</v>
      </c>
      <c r="I16">
        <f t="shared" si="0"/>
        <v>12</v>
      </c>
      <c r="J16">
        <v>-22.95</v>
      </c>
      <c r="K16">
        <v>-23.396000000000001</v>
      </c>
      <c r="L16">
        <v>3</v>
      </c>
      <c r="M16">
        <f t="shared" si="1"/>
        <v>0</v>
      </c>
      <c r="N16" t="s">
        <v>120</v>
      </c>
      <c r="O16">
        <v>32</v>
      </c>
      <c r="P16">
        <v>800000</v>
      </c>
      <c r="Q16">
        <v>4130</v>
      </c>
      <c r="R16">
        <v>796</v>
      </c>
      <c r="S16">
        <v>387</v>
      </c>
      <c r="T16" s="5">
        <v>2.8347933885119665</v>
      </c>
      <c r="U16" s="5">
        <v>0.23326331691492183</v>
      </c>
      <c r="V16" s="5">
        <v>-90.132490889393466</v>
      </c>
      <c r="W16" s="5">
        <v>4.8395162052514006E-2</v>
      </c>
      <c r="X16" s="5">
        <v>1.2263587580359918</v>
      </c>
      <c r="Y16" s="5">
        <v>0.14484878895515865</v>
      </c>
      <c r="Z16" s="5">
        <v>7.4275284799431951</v>
      </c>
      <c r="AA16" s="5">
        <v>0.25248295702607126</v>
      </c>
      <c r="AB16" s="5">
        <v>0.80438944135683221</v>
      </c>
      <c r="AC16" s="5">
        <v>9.9060000510471424E-2</v>
      </c>
      <c r="AD16" s="5">
        <v>1.0721121903980178</v>
      </c>
    </row>
    <row r="17" spans="1:30">
      <c r="A17">
        <v>16</v>
      </c>
      <c r="B17">
        <v>16</v>
      </c>
      <c r="C17">
        <v>980051</v>
      </c>
      <c r="D17" s="2">
        <v>41644.267526157404</v>
      </c>
      <c r="E17">
        <v>71.88</v>
      </c>
      <c r="F17">
        <v>35.94</v>
      </c>
      <c r="G17">
        <v>-45</v>
      </c>
      <c r="H17">
        <v>-90.2</v>
      </c>
      <c r="I17">
        <f t="shared" si="0"/>
        <v>12</v>
      </c>
      <c r="J17">
        <v>-22.95</v>
      </c>
      <c r="K17">
        <v>-23.449000000000002</v>
      </c>
      <c r="L17">
        <v>2</v>
      </c>
      <c r="M17">
        <f t="shared" si="1"/>
        <v>0</v>
      </c>
      <c r="N17" t="s">
        <v>120</v>
      </c>
      <c r="O17">
        <v>32</v>
      </c>
      <c r="P17">
        <v>800000</v>
      </c>
      <c r="Q17">
        <v>4048</v>
      </c>
      <c r="R17">
        <v>736</v>
      </c>
      <c r="S17">
        <v>411</v>
      </c>
      <c r="T17" s="5">
        <v>2.1735424572735584</v>
      </c>
      <c r="U17" s="5">
        <v>0.21228616109958653</v>
      </c>
      <c r="V17" s="5">
        <v>-90.132216101569981</v>
      </c>
      <c r="W17" s="5">
        <v>4.3617830566934523E-2</v>
      </c>
      <c r="X17" s="5">
        <v>0.93768922063725169</v>
      </c>
      <c r="Y17" s="5">
        <v>0.11712128297850975</v>
      </c>
      <c r="Z17" s="5">
        <v>6.0779052441626868</v>
      </c>
      <c r="AA17" s="5">
        <v>0.16761574145545455</v>
      </c>
      <c r="AB17" s="5">
        <v>0.55449349627179501</v>
      </c>
      <c r="AC17" s="5">
        <v>7.7200563044652351E-2</v>
      </c>
      <c r="AD17" s="5">
        <v>1.2220200600805033</v>
      </c>
    </row>
    <row r="18" spans="1:30">
      <c r="A18">
        <v>17</v>
      </c>
      <c r="B18">
        <v>17</v>
      </c>
      <c r="C18">
        <v>980051</v>
      </c>
      <c r="D18" s="2">
        <v>41644.314544791669</v>
      </c>
      <c r="E18">
        <v>71.88</v>
      </c>
      <c r="F18">
        <v>35.94</v>
      </c>
      <c r="G18">
        <v>-45</v>
      </c>
      <c r="H18">
        <v>-90.2</v>
      </c>
      <c r="I18">
        <f t="shared" si="0"/>
        <v>12</v>
      </c>
      <c r="J18">
        <v>-22.95</v>
      </c>
      <c r="K18">
        <v>-23.448</v>
      </c>
      <c r="L18">
        <v>1</v>
      </c>
      <c r="M18">
        <f t="shared" si="1"/>
        <v>0</v>
      </c>
      <c r="N18" t="s">
        <v>120</v>
      </c>
      <c r="O18">
        <v>32</v>
      </c>
      <c r="P18">
        <v>800000</v>
      </c>
      <c r="Q18">
        <v>4020</v>
      </c>
      <c r="R18">
        <v>757</v>
      </c>
      <c r="S18">
        <v>385</v>
      </c>
      <c r="T18" s="5">
        <v>2.0078877708443357</v>
      </c>
      <c r="U18" s="5">
        <v>0.18825557183835162</v>
      </c>
      <c r="V18" s="5">
        <v>-90.133223520443664</v>
      </c>
      <c r="W18" s="5">
        <v>4.0396481041335364E-2</v>
      </c>
      <c r="X18" s="5">
        <v>0.91062284681396644</v>
      </c>
      <c r="Y18" s="5">
        <v>0.10906680102233232</v>
      </c>
      <c r="Z18" s="5">
        <v>5.9691639202912663</v>
      </c>
      <c r="AA18" s="5">
        <v>0.14530708415080029</v>
      </c>
      <c r="AB18" s="5">
        <v>0.54956208813550989</v>
      </c>
      <c r="AC18" s="5">
        <v>6.7428635613649701E-2</v>
      </c>
      <c r="AD18" s="5">
        <v>1.1015682300139229</v>
      </c>
    </row>
    <row r="19" spans="1:30">
      <c r="A19">
        <v>18</v>
      </c>
      <c r="B19">
        <v>18</v>
      </c>
      <c r="C19">
        <v>980051</v>
      </c>
      <c r="D19" s="2">
        <v>41644.361196759259</v>
      </c>
      <c r="E19">
        <v>71.88</v>
      </c>
      <c r="F19">
        <v>35.94</v>
      </c>
      <c r="G19">
        <v>-45</v>
      </c>
      <c r="H19">
        <v>-90.2</v>
      </c>
      <c r="I19">
        <f t="shared" si="0"/>
        <v>12</v>
      </c>
      <c r="J19">
        <v>-22.95</v>
      </c>
      <c r="K19">
        <v>-23.393999999999998</v>
      </c>
      <c r="L19">
        <v>0</v>
      </c>
      <c r="M19">
        <f t="shared" si="1"/>
        <v>0</v>
      </c>
      <c r="N19" t="s">
        <v>120</v>
      </c>
      <c r="O19">
        <v>32</v>
      </c>
      <c r="P19">
        <v>800000</v>
      </c>
      <c r="Q19">
        <v>3988</v>
      </c>
      <c r="R19">
        <v>740</v>
      </c>
      <c r="S19">
        <v>420</v>
      </c>
      <c r="T19" s="5">
        <v>3.3692130648197209</v>
      </c>
      <c r="U19" s="5">
        <v>0.2652545776658104</v>
      </c>
      <c r="V19" s="5">
        <v>-90.112537735015039</v>
      </c>
      <c r="W19" s="5">
        <v>5.0337604441690012E-2</v>
      </c>
      <c r="X19" s="5">
        <v>1.4550502336566999</v>
      </c>
      <c r="Y19" s="5">
        <v>0.16821677541515437</v>
      </c>
      <c r="Z19" s="5">
        <v>8.943817859061312</v>
      </c>
      <c r="AA19" s="5">
        <v>0.33618794215047793</v>
      </c>
      <c r="AB19" s="5">
        <v>0.90716814650273669</v>
      </c>
      <c r="AC19" s="5">
        <v>0.11343283656378944</v>
      </c>
      <c r="AD19" s="5">
        <v>0.88482107380904784</v>
      </c>
    </row>
    <row r="20" spans="1:30">
      <c r="A20">
        <v>19</v>
      </c>
      <c r="B20">
        <v>19</v>
      </c>
      <c r="C20">
        <v>980051</v>
      </c>
      <c r="D20" s="2">
        <v>41644.407452083331</v>
      </c>
      <c r="E20">
        <v>71.88</v>
      </c>
      <c r="F20">
        <v>35.94</v>
      </c>
      <c r="G20">
        <v>-45</v>
      </c>
      <c r="H20">
        <v>-90.2</v>
      </c>
      <c r="I20">
        <f t="shared" si="0"/>
        <v>12</v>
      </c>
      <c r="J20">
        <v>-22.95</v>
      </c>
      <c r="K20">
        <v>-23.364000000000001</v>
      </c>
      <c r="L20">
        <v>-1</v>
      </c>
      <c r="M20">
        <f t="shared" si="1"/>
        <v>0</v>
      </c>
      <c r="N20" t="s">
        <v>120</v>
      </c>
      <c r="O20">
        <v>32</v>
      </c>
      <c r="P20">
        <v>800000</v>
      </c>
      <c r="Q20">
        <v>4014</v>
      </c>
      <c r="R20">
        <v>758</v>
      </c>
      <c r="S20">
        <v>410</v>
      </c>
      <c r="T20" s="5">
        <v>2.8516672047510676</v>
      </c>
      <c r="U20" s="5">
        <v>0.22415557701351432</v>
      </c>
      <c r="V20" s="5">
        <v>-90.108978287439754</v>
      </c>
      <c r="W20" s="5">
        <v>4.6148222565504549E-2</v>
      </c>
      <c r="X20" s="5">
        <v>1.2237688368915993</v>
      </c>
      <c r="Y20" s="5">
        <v>0.13749215900600448</v>
      </c>
      <c r="Z20" s="5">
        <v>7.7314603038503051</v>
      </c>
      <c r="AA20" s="5">
        <v>0.23618877882797581</v>
      </c>
      <c r="AB20" s="5">
        <v>0.74835146325673807</v>
      </c>
      <c r="AC20" s="5">
        <v>9.4649393769932019E-2</v>
      </c>
      <c r="AD20" s="5">
        <v>1.0223080734440435</v>
      </c>
    </row>
    <row r="21" spans="1:30">
      <c r="A21">
        <v>20</v>
      </c>
      <c r="B21">
        <v>20</v>
      </c>
      <c r="C21">
        <v>980051</v>
      </c>
      <c r="D21" s="2">
        <v>41644.454005208332</v>
      </c>
      <c r="E21">
        <v>71.88</v>
      </c>
      <c r="F21">
        <v>35.94</v>
      </c>
      <c r="G21">
        <v>-45</v>
      </c>
      <c r="H21">
        <v>-90.2</v>
      </c>
      <c r="I21">
        <f t="shared" si="0"/>
        <v>12</v>
      </c>
      <c r="J21">
        <v>-22.95</v>
      </c>
      <c r="K21">
        <v>-23.356999999999999</v>
      </c>
      <c r="L21">
        <v>-2</v>
      </c>
      <c r="M21">
        <f t="shared" si="1"/>
        <v>0</v>
      </c>
      <c r="N21" t="s">
        <v>120</v>
      </c>
      <c r="O21">
        <v>32</v>
      </c>
      <c r="P21">
        <v>800000</v>
      </c>
      <c r="Q21">
        <v>4033</v>
      </c>
      <c r="R21">
        <v>760</v>
      </c>
      <c r="S21">
        <v>424</v>
      </c>
      <c r="T21" s="5">
        <v>2.3747111057103156</v>
      </c>
      <c r="U21" s="5">
        <v>0.27776971974036552</v>
      </c>
      <c r="V21" s="5">
        <v>-90.016484578448484</v>
      </c>
      <c r="W21" s="5">
        <v>6.5177815761378918E-2</v>
      </c>
      <c r="X21" s="5">
        <v>1.1663596651185857</v>
      </c>
      <c r="Y21" s="5">
        <v>0.18881880942486617</v>
      </c>
      <c r="Z21" s="5">
        <v>7.5106715421701402</v>
      </c>
      <c r="AA21" s="5">
        <v>0.25124490858820547</v>
      </c>
      <c r="AB21" s="5">
        <v>0.61329535928761436</v>
      </c>
      <c r="AC21" s="5">
        <v>0.11446105246925908</v>
      </c>
      <c r="AD21" s="5">
        <v>1.3493064103805714</v>
      </c>
    </row>
    <row r="22" spans="1:30">
      <c r="A22">
        <v>21</v>
      </c>
      <c r="B22">
        <v>21</v>
      </c>
      <c r="C22">
        <v>980051</v>
      </c>
      <c r="D22" s="2">
        <v>41644.500784027776</v>
      </c>
      <c r="E22">
        <v>71.88</v>
      </c>
      <c r="F22">
        <v>35.94</v>
      </c>
      <c r="G22">
        <v>-45</v>
      </c>
      <c r="H22">
        <v>-90.2</v>
      </c>
      <c r="I22">
        <f t="shared" si="0"/>
        <v>12</v>
      </c>
      <c r="J22">
        <v>-22.95</v>
      </c>
      <c r="K22">
        <v>-23.257000000000001</v>
      </c>
      <c r="L22">
        <v>-3</v>
      </c>
      <c r="M22">
        <f t="shared" si="1"/>
        <v>0</v>
      </c>
      <c r="N22" t="s">
        <v>120</v>
      </c>
      <c r="O22">
        <v>32</v>
      </c>
      <c r="P22">
        <v>800000</v>
      </c>
      <c r="Q22">
        <v>4047</v>
      </c>
      <c r="R22">
        <v>751</v>
      </c>
      <c r="S22">
        <v>408</v>
      </c>
      <c r="T22" s="5">
        <v>4.1154009363220956</v>
      </c>
      <c r="U22" s="5">
        <v>0.73082823927468687</v>
      </c>
      <c r="V22" s="5">
        <v>-90.096243012409062</v>
      </c>
      <c r="W22" s="5">
        <v>0.10333118205358062</v>
      </c>
      <c r="X22" s="5">
        <v>1.7330767446220692</v>
      </c>
      <c r="Y22" s="5">
        <v>0.40376720222807944</v>
      </c>
      <c r="Z22" s="5">
        <v>10.137101081204662</v>
      </c>
      <c r="AA22" s="5">
        <v>0.95254753778441315</v>
      </c>
      <c r="AB22" s="5">
        <v>1.0875668017534545</v>
      </c>
      <c r="AC22" s="5">
        <v>0.26093199340467987</v>
      </c>
      <c r="AD22" s="5">
        <v>1.3912372244641635</v>
      </c>
    </row>
    <row r="23" spans="1:30">
      <c r="A23">
        <v>22</v>
      </c>
      <c r="B23">
        <v>22</v>
      </c>
      <c r="C23">
        <v>980051</v>
      </c>
      <c r="D23" s="2">
        <v>41644.547722453703</v>
      </c>
      <c r="E23">
        <v>71.88</v>
      </c>
      <c r="F23">
        <v>35.94</v>
      </c>
      <c r="G23">
        <v>-45</v>
      </c>
      <c r="H23">
        <v>-90.2</v>
      </c>
      <c r="I23">
        <f t="shared" si="0"/>
        <v>12</v>
      </c>
      <c r="J23">
        <v>-22.95</v>
      </c>
      <c r="K23">
        <v>-23.151</v>
      </c>
      <c r="L23">
        <v>-4</v>
      </c>
      <c r="M23">
        <f t="shared" si="1"/>
        <v>0</v>
      </c>
      <c r="N23" t="s">
        <v>120</v>
      </c>
      <c r="O23">
        <v>32</v>
      </c>
      <c r="P23">
        <v>800000</v>
      </c>
      <c r="Q23">
        <v>4048</v>
      </c>
      <c r="R23">
        <v>751</v>
      </c>
      <c r="S23">
        <v>379</v>
      </c>
      <c r="T23" s="5">
        <v>2.3182662978255952</v>
      </c>
      <c r="U23" s="5">
        <v>0.15651633096718165</v>
      </c>
      <c r="V23" s="5">
        <v>-90.05557611814109</v>
      </c>
      <c r="W23" s="5">
        <v>3.2510577775350089E-2</v>
      </c>
      <c r="X23" s="5">
        <v>0.99837370248736734</v>
      </c>
      <c r="Y23" s="5">
        <v>8.8094132385464388E-2</v>
      </c>
      <c r="Z23" s="5">
        <v>6.5266484028171909</v>
      </c>
      <c r="AA23" s="5">
        <v>0.12498473905332329</v>
      </c>
      <c r="AB23" s="5">
        <v>0.6179150743818822</v>
      </c>
      <c r="AC23" s="5">
        <v>5.910426163632998E-2</v>
      </c>
      <c r="AD23" s="5">
        <v>0.85760715971719215</v>
      </c>
    </row>
    <row r="24" spans="1:30">
      <c r="A24">
        <v>23</v>
      </c>
      <c r="B24">
        <v>23</v>
      </c>
      <c r="C24">
        <v>980051</v>
      </c>
      <c r="D24" s="2">
        <v>41644.594704050927</v>
      </c>
      <c r="E24">
        <v>71.88</v>
      </c>
      <c r="F24">
        <v>35.94</v>
      </c>
      <c r="G24">
        <v>-45</v>
      </c>
      <c r="H24">
        <v>-90.2</v>
      </c>
      <c r="I24">
        <f t="shared" si="0"/>
        <v>12</v>
      </c>
      <c r="J24">
        <v>-22.95</v>
      </c>
      <c r="K24">
        <v>-23.009</v>
      </c>
      <c r="L24">
        <v>-5</v>
      </c>
      <c r="M24">
        <f t="shared" si="1"/>
        <v>0</v>
      </c>
      <c r="N24" t="s">
        <v>120</v>
      </c>
      <c r="O24">
        <v>32</v>
      </c>
      <c r="P24">
        <v>800000</v>
      </c>
      <c r="Q24">
        <v>4079</v>
      </c>
      <c r="R24">
        <v>791</v>
      </c>
      <c r="S24">
        <v>403</v>
      </c>
      <c r="T24" s="5">
        <v>3.165828910672881</v>
      </c>
      <c r="U24" s="5">
        <v>0.22564266703704894</v>
      </c>
      <c r="V24" s="5">
        <v>-90.121813476078245</v>
      </c>
      <c r="W24" s="5">
        <v>4.1111984282407983E-2</v>
      </c>
      <c r="X24" s="5">
        <v>1.209467070981763</v>
      </c>
      <c r="Y24" s="5">
        <v>0.12295476634772302</v>
      </c>
      <c r="Z24" s="5">
        <v>7.887038422552366</v>
      </c>
      <c r="AA24" s="5">
        <v>0.23735273193725043</v>
      </c>
      <c r="AB24" s="5">
        <v>0.67085897293557084</v>
      </c>
      <c r="AC24" s="5">
        <v>9.4245163556703856E-2</v>
      </c>
      <c r="AD24" s="5">
        <v>1.0267775129515397</v>
      </c>
    </row>
    <row r="25" spans="1:30">
      <c r="A25">
        <v>24</v>
      </c>
      <c r="B25">
        <v>24</v>
      </c>
      <c r="C25">
        <v>980051</v>
      </c>
      <c r="D25" s="2">
        <v>41644.642029976851</v>
      </c>
      <c r="E25">
        <v>71.88</v>
      </c>
      <c r="F25">
        <v>35.94</v>
      </c>
      <c r="G25">
        <v>-45</v>
      </c>
      <c r="H25">
        <v>-90.2</v>
      </c>
      <c r="I25">
        <f t="shared" si="0"/>
        <v>12</v>
      </c>
      <c r="J25">
        <v>-22.95</v>
      </c>
      <c r="K25">
        <v>-22.87</v>
      </c>
      <c r="L25">
        <v>-6</v>
      </c>
      <c r="M25">
        <f t="shared" si="1"/>
        <v>0</v>
      </c>
      <c r="N25" t="s">
        <v>120</v>
      </c>
      <c r="O25">
        <v>32</v>
      </c>
      <c r="P25">
        <v>800000</v>
      </c>
      <c r="Q25">
        <v>4073</v>
      </c>
      <c r="R25">
        <v>838</v>
      </c>
      <c r="S25">
        <v>421</v>
      </c>
      <c r="T25" s="5">
        <v>3.2512208122436284</v>
      </c>
      <c r="U25" s="5">
        <v>0.19619120079393743</v>
      </c>
      <c r="V25" s="5">
        <v>-90.111341880275603</v>
      </c>
      <c r="W25" s="5">
        <v>2.9478545675404949E-2</v>
      </c>
      <c r="X25" s="5">
        <v>1.0277053552417561</v>
      </c>
      <c r="Y25" s="5">
        <v>8.1249838487763071E-2</v>
      </c>
      <c r="Z25" s="5">
        <v>6.5865023482911891</v>
      </c>
      <c r="AA25" s="5">
        <v>0.16313056684525518</v>
      </c>
      <c r="AB25" s="5">
        <v>0.67017755591992445</v>
      </c>
      <c r="AC25" s="5">
        <v>7.3155625822958245E-2</v>
      </c>
      <c r="AD25" s="5">
        <v>1.0240393438578761</v>
      </c>
    </row>
    <row r="26" spans="1:30">
      <c r="A26">
        <v>25</v>
      </c>
      <c r="B26">
        <v>25</v>
      </c>
      <c r="C26">
        <v>980051</v>
      </c>
      <c r="D26" s="2">
        <v>41644.689264004628</v>
      </c>
      <c r="E26">
        <v>71.88</v>
      </c>
      <c r="F26">
        <v>35.94</v>
      </c>
      <c r="G26">
        <v>-45</v>
      </c>
      <c r="H26">
        <v>-90.2</v>
      </c>
      <c r="I26">
        <f t="shared" si="0"/>
        <v>12</v>
      </c>
      <c r="J26">
        <v>-22.95</v>
      </c>
      <c r="K26">
        <v>-22.802</v>
      </c>
      <c r="L26">
        <v>-7</v>
      </c>
      <c r="M26">
        <f t="shared" si="1"/>
        <v>0</v>
      </c>
      <c r="N26" t="s">
        <v>120</v>
      </c>
      <c r="O26">
        <v>32</v>
      </c>
      <c r="P26">
        <v>800000</v>
      </c>
      <c r="Q26">
        <v>4081</v>
      </c>
      <c r="R26">
        <v>808</v>
      </c>
      <c r="S26">
        <v>423</v>
      </c>
      <c r="T26" s="5">
        <v>3.1331854503572805</v>
      </c>
      <c r="U26" s="5">
        <v>0.20383929154825653</v>
      </c>
      <c r="V26" s="5">
        <v>-90.050674869032534</v>
      </c>
      <c r="W26" s="5">
        <v>3.2482444847984668E-2</v>
      </c>
      <c r="X26" s="5">
        <v>1.0442477777142067</v>
      </c>
      <c r="Y26" s="5">
        <v>8.9526323375471867E-2</v>
      </c>
      <c r="Z26" s="5">
        <v>6.7540794811255038</v>
      </c>
      <c r="AA26" s="5">
        <v>0.16546647459819541</v>
      </c>
      <c r="AB26" s="5">
        <v>0.60516342057848671</v>
      </c>
      <c r="AC26" s="5">
        <v>7.703208332307962E-2</v>
      </c>
      <c r="AD26" s="5">
        <v>1.0592074985296291</v>
      </c>
    </row>
    <row r="27" spans="1:30">
      <c r="A27">
        <v>26</v>
      </c>
      <c r="B27">
        <v>26</v>
      </c>
      <c r="C27">
        <v>980051</v>
      </c>
      <c r="D27" s="2">
        <v>41644.736595486109</v>
      </c>
      <c r="E27">
        <v>71.88</v>
      </c>
      <c r="F27">
        <v>35.94</v>
      </c>
      <c r="G27">
        <v>-45</v>
      </c>
      <c r="H27">
        <v>-90.2</v>
      </c>
      <c r="I27">
        <f t="shared" si="0"/>
        <v>12</v>
      </c>
      <c r="J27">
        <v>-22.95</v>
      </c>
      <c r="K27">
        <v>-22.690999999999999</v>
      </c>
      <c r="L27">
        <v>-8</v>
      </c>
      <c r="M27">
        <f t="shared" si="1"/>
        <v>0</v>
      </c>
      <c r="N27" t="s">
        <v>120</v>
      </c>
      <c r="O27">
        <v>32</v>
      </c>
      <c r="P27">
        <v>800000</v>
      </c>
      <c r="Q27">
        <v>4091</v>
      </c>
      <c r="R27">
        <v>805</v>
      </c>
      <c r="S27">
        <v>424</v>
      </c>
      <c r="T27" s="5">
        <v>2.9274036194905917</v>
      </c>
      <c r="U27" s="5">
        <v>0.18966871361512314</v>
      </c>
      <c r="V27" s="5">
        <v>-90.12229271699222</v>
      </c>
      <c r="W27" s="5">
        <v>3.3718104041893071E-2</v>
      </c>
      <c r="X27" s="5">
        <v>1.0819728909132686</v>
      </c>
      <c r="Y27" s="5">
        <v>9.5041426763146822E-2</v>
      </c>
      <c r="Z27" s="5">
        <v>7.0181264921460009</v>
      </c>
      <c r="AA27" s="5">
        <v>0.17261247052805798</v>
      </c>
      <c r="AB27" s="5">
        <v>0.69515374513073769</v>
      </c>
      <c r="AC27" s="5">
        <v>7.4512478584827901E-2</v>
      </c>
      <c r="AD27" s="5">
        <v>0.9617278597718788</v>
      </c>
    </row>
    <row r="28" spans="1:30">
      <c r="A28">
        <v>27</v>
      </c>
      <c r="B28">
        <v>27</v>
      </c>
      <c r="C28">
        <v>980051</v>
      </c>
      <c r="D28" s="2">
        <v>41644.784046412038</v>
      </c>
      <c r="E28">
        <v>71.88</v>
      </c>
      <c r="F28">
        <v>35.94</v>
      </c>
      <c r="G28">
        <v>-45</v>
      </c>
      <c r="H28">
        <v>-90.2</v>
      </c>
      <c r="I28">
        <f t="shared" si="0"/>
        <v>12</v>
      </c>
      <c r="J28">
        <v>-22.95</v>
      </c>
      <c r="K28">
        <v>-22.594000000000001</v>
      </c>
      <c r="L28">
        <v>-9</v>
      </c>
      <c r="M28">
        <f t="shared" si="1"/>
        <v>0</v>
      </c>
      <c r="N28" t="s">
        <v>120</v>
      </c>
      <c r="O28">
        <v>32</v>
      </c>
      <c r="P28">
        <v>800000</v>
      </c>
      <c r="Q28">
        <v>4103</v>
      </c>
      <c r="R28">
        <v>794</v>
      </c>
      <c r="S28">
        <v>414</v>
      </c>
      <c r="T28" s="5">
        <v>2.8344508317553174</v>
      </c>
      <c r="U28" s="5">
        <v>0.20769829419936342</v>
      </c>
      <c r="V28" s="5">
        <v>-90.06736944554136</v>
      </c>
      <c r="W28" s="5">
        <v>3.8160543884842392E-2</v>
      </c>
      <c r="X28" s="5">
        <v>1.0830884236896126</v>
      </c>
      <c r="Y28" s="5">
        <v>0.10693014615218677</v>
      </c>
      <c r="Z28" s="5">
        <v>7.3069572776987242</v>
      </c>
      <c r="AA28" s="5">
        <v>0.18278570303609742</v>
      </c>
      <c r="AB28" s="5">
        <v>0.52497392926177522</v>
      </c>
      <c r="AC28" s="5">
        <v>8.1381030358598325E-2</v>
      </c>
      <c r="AD28" s="5">
        <v>1.0533034859806429</v>
      </c>
    </row>
    <row r="29" spans="1:30">
      <c r="A29">
        <v>28</v>
      </c>
      <c r="B29">
        <v>28</v>
      </c>
      <c r="C29">
        <v>980051</v>
      </c>
      <c r="D29" s="2">
        <v>41644.831634606482</v>
      </c>
      <c r="E29">
        <v>71.88</v>
      </c>
      <c r="F29">
        <v>35.94</v>
      </c>
      <c r="G29">
        <v>-45</v>
      </c>
      <c r="H29">
        <v>-90.2</v>
      </c>
      <c r="I29">
        <f t="shared" si="0"/>
        <v>12</v>
      </c>
      <c r="J29">
        <v>-22.95</v>
      </c>
      <c r="K29">
        <v>-22.655999999999999</v>
      </c>
      <c r="L29">
        <v>-10</v>
      </c>
      <c r="M29">
        <f t="shared" si="1"/>
        <v>0</v>
      </c>
      <c r="N29" t="s">
        <v>120</v>
      </c>
      <c r="O29">
        <v>32</v>
      </c>
      <c r="P29">
        <v>800000</v>
      </c>
      <c r="Q29">
        <v>4128</v>
      </c>
      <c r="R29">
        <v>763</v>
      </c>
      <c r="S29">
        <v>437</v>
      </c>
      <c r="T29" s="5">
        <v>2.2712923053860514</v>
      </c>
      <c r="U29" s="5">
        <v>0.23027616351852445</v>
      </c>
      <c r="V29" s="5">
        <v>-90.054566276912908</v>
      </c>
      <c r="W29" s="5">
        <v>5.2124518489019098E-2</v>
      </c>
      <c r="X29" s="5">
        <v>1.0679883698099268</v>
      </c>
      <c r="Y29" s="5">
        <v>0.14593017223930338</v>
      </c>
      <c r="Z29" s="5">
        <v>7.061461540693406</v>
      </c>
      <c r="AA29" s="5">
        <v>0.19695451793313135</v>
      </c>
      <c r="AB29" s="5">
        <v>0.64482448286304805</v>
      </c>
      <c r="AC29" s="5">
        <v>9.0793382422122565E-2</v>
      </c>
      <c r="AD29" s="5">
        <v>1.1972840057266458</v>
      </c>
    </row>
    <row r="30" spans="1:30">
      <c r="A30">
        <v>29</v>
      </c>
      <c r="B30">
        <v>29</v>
      </c>
      <c r="C30">
        <v>980051</v>
      </c>
      <c r="D30" s="2">
        <v>41644.879511226849</v>
      </c>
      <c r="E30">
        <v>71.88</v>
      </c>
      <c r="F30">
        <v>35.94</v>
      </c>
      <c r="G30">
        <v>-45</v>
      </c>
      <c r="H30">
        <v>-90.2</v>
      </c>
      <c r="I30">
        <f t="shared" si="0"/>
        <v>12</v>
      </c>
      <c r="J30">
        <v>-22.95</v>
      </c>
      <c r="K30">
        <v>-22.687000000000001</v>
      </c>
      <c r="L30">
        <v>-11</v>
      </c>
      <c r="M30">
        <f t="shared" si="1"/>
        <v>0</v>
      </c>
      <c r="N30" t="s">
        <v>120</v>
      </c>
      <c r="O30">
        <v>32</v>
      </c>
      <c r="P30">
        <v>800000</v>
      </c>
      <c r="Q30">
        <v>4106</v>
      </c>
      <c r="R30">
        <v>810</v>
      </c>
      <c r="S30">
        <v>429</v>
      </c>
      <c r="T30" s="5">
        <v>2.9731950416688573</v>
      </c>
      <c r="U30" s="5">
        <v>0.20998087236646445</v>
      </c>
      <c r="V30" s="5">
        <v>-90.034487552499613</v>
      </c>
      <c r="W30" s="5">
        <v>3.2555066403635029E-2</v>
      </c>
      <c r="X30" s="5">
        <v>0.97543498582079058</v>
      </c>
      <c r="Y30" s="5">
        <v>8.765668992762278E-2</v>
      </c>
      <c r="Z30" s="5">
        <v>6.3068051491968173</v>
      </c>
      <c r="AA30" s="5">
        <v>0.15652352290686292</v>
      </c>
      <c r="AB30" s="5">
        <v>0.51290844880515674</v>
      </c>
      <c r="AC30" s="5">
        <v>7.5368560849386645E-2</v>
      </c>
      <c r="AD30" s="5">
        <v>1.1485453467331239</v>
      </c>
    </row>
    <row r="31" spans="1:30">
      <c r="A31">
        <v>30</v>
      </c>
      <c r="B31">
        <v>30</v>
      </c>
      <c r="C31">
        <v>980051</v>
      </c>
      <c r="D31" s="2">
        <v>41644.927133912039</v>
      </c>
      <c r="E31">
        <v>71.88</v>
      </c>
      <c r="F31">
        <v>35.94</v>
      </c>
      <c r="G31">
        <v>-45</v>
      </c>
      <c r="H31">
        <v>-90.2</v>
      </c>
      <c r="I31">
        <f t="shared" si="0"/>
        <v>12</v>
      </c>
      <c r="J31">
        <v>-22.95</v>
      </c>
      <c r="K31">
        <v>-22.696999999999999</v>
      </c>
      <c r="L31">
        <v>-12</v>
      </c>
      <c r="M31">
        <f t="shared" si="1"/>
        <v>0</v>
      </c>
      <c r="N31" t="s">
        <v>120</v>
      </c>
      <c r="O31">
        <v>32</v>
      </c>
      <c r="P31">
        <v>800000</v>
      </c>
      <c r="Q31">
        <v>4094</v>
      </c>
      <c r="R31">
        <v>815</v>
      </c>
      <c r="S31">
        <v>394</v>
      </c>
      <c r="T31" s="5">
        <v>2.9903632390079178</v>
      </c>
      <c r="U31" s="5">
        <v>0.17406988894602574</v>
      </c>
      <c r="V31" s="5">
        <v>-90.059184561253161</v>
      </c>
      <c r="W31" s="5">
        <v>2.6327614239625607E-2</v>
      </c>
      <c r="X31" s="5">
        <v>0.95328467538915429</v>
      </c>
      <c r="Y31" s="5">
        <v>7.0455744674291276E-2</v>
      </c>
      <c r="Z31" s="5">
        <v>6.2294563905891396</v>
      </c>
      <c r="AA31" s="5">
        <v>0.1297618877301229</v>
      </c>
      <c r="AB31" s="5">
        <v>0.54299417396104488</v>
      </c>
      <c r="AC31" s="5">
        <v>6.1852382251682152E-2</v>
      </c>
      <c r="AD31" s="5">
        <v>0.96038977036398188</v>
      </c>
    </row>
    <row r="32" spans="1:30">
      <c r="A32">
        <v>31</v>
      </c>
      <c r="B32">
        <v>31</v>
      </c>
      <c r="C32">
        <v>980051</v>
      </c>
      <c r="D32" s="2">
        <v>41644.974639583335</v>
      </c>
      <c r="E32">
        <v>71.88</v>
      </c>
      <c r="F32">
        <v>35.94</v>
      </c>
      <c r="G32">
        <v>-45</v>
      </c>
      <c r="H32">
        <v>-90.2</v>
      </c>
      <c r="I32">
        <f t="shared" si="0"/>
        <v>12</v>
      </c>
      <c r="J32">
        <v>-22.95</v>
      </c>
      <c r="K32">
        <v>-22.709</v>
      </c>
      <c r="L32">
        <v>-13</v>
      </c>
      <c r="M32">
        <f t="shared" si="1"/>
        <v>0</v>
      </c>
      <c r="N32" t="s">
        <v>120</v>
      </c>
      <c r="O32">
        <v>32</v>
      </c>
      <c r="P32">
        <v>800000</v>
      </c>
      <c r="Q32">
        <v>3978</v>
      </c>
      <c r="R32">
        <v>837</v>
      </c>
      <c r="S32">
        <v>414</v>
      </c>
      <c r="T32" s="5">
        <v>2.7157977618138247</v>
      </c>
      <c r="U32" s="5">
        <v>0.1912277672088411</v>
      </c>
      <c r="V32" s="5">
        <v>-90.049154166492045</v>
      </c>
      <c r="W32" s="5">
        <v>2.9646259814730617E-2</v>
      </c>
      <c r="X32" s="5">
        <v>0.89508458416500014</v>
      </c>
      <c r="Y32" s="5">
        <v>7.8390566273576018E-2</v>
      </c>
      <c r="Z32" s="5">
        <v>6.050865560124306</v>
      </c>
      <c r="AA32" s="5">
        <v>0.13444163139508053</v>
      </c>
      <c r="AB32" s="5">
        <v>0.43057100397469356</v>
      </c>
      <c r="AC32" s="5">
        <v>6.5376785809361931E-2</v>
      </c>
      <c r="AD32" s="5">
        <v>1.0963284941624356</v>
      </c>
    </row>
    <row r="33" spans="1:30">
      <c r="A33">
        <v>32</v>
      </c>
      <c r="B33">
        <v>32</v>
      </c>
      <c r="C33">
        <v>980051</v>
      </c>
      <c r="D33" s="2">
        <v>41645.020769212962</v>
      </c>
      <c r="E33">
        <v>71.88</v>
      </c>
      <c r="F33">
        <v>35.94</v>
      </c>
      <c r="G33">
        <v>-45</v>
      </c>
      <c r="H33">
        <v>-90.2</v>
      </c>
      <c r="I33">
        <f t="shared" si="0"/>
        <v>12</v>
      </c>
      <c r="J33">
        <v>-22.95</v>
      </c>
      <c r="K33">
        <v>-22.733000000000001</v>
      </c>
      <c r="L33">
        <v>-14</v>
      </c>
      <c r="M33">
        <f t="shared" si="1"/>
        <v>0</v>
      </c>
      <c r="N33" t="s">
        <v>120</v>
      </c>
      <c r="O33">
        <v>32</v>
      </c>
      <c r="P33">
        <v>800000</v>
      </c>
      <c r="Q33">
        <v>3897</v>
      </c>
      <c r="R33">
        <v>811</v>
      </c>
      <c r="S33">
        <v>397</v>
      </c>
      <c r="T33" s="5">
        <v>2.7202711465089031</v>
      </c>
      <c r="U33" s="5">
        <v>0.18044632352837003</v>
      </c>
      <c r="V33" s="5">
        <v>-90.068274606926025</v>
      </c>
      <c r="W33" s="5">
        <v>2.4235760320503015E-2</v>
      </c>
      <c r="X33" s="5">
        <v>0.78215250842112505</v>
      </c>
      <c r="Y33" s="5">
        <v>6.1979689630393943E-2</v>
      </c>
      <c r="Z33" s="5">
        <v>4.9602735427516773</v>
      </c>
      <c r="AA33" s="5">
        <v>0.11198757401758631</v>
      </c>
      <c r="AB33" s="5">
        <v>0.49858658317052329</v>
      </c>
      <c r="AC33" s="5">
        <v>5.6188018665831389E-2</v>
      </c>
      <c r="AD33" s="5">
        <v>1.1191271165780996</v>
      </c>
    </row>
    <row r="34" spans="1:30">
      <c r="A34">
        <v>33</v>
      </c>
      <c r="B34">
        <v>33</v>
      </c>
      <c r="C34">
        <v>980051</v>
      </c>
      <c r="D34" s="2">
        <v>41645.065952893521</v>
      </c>
      <c r="E34">
        <v>71.88</v>
      </c>
      <c r="F34">
        <v>35.94</v>
      </c>
      <c r="G34">
        <v>-45</v>
      </c>
      <c r="H34">
        <v>-90.2</v>
      </c>
      <c r="I34">
        <f t="shared" si="0"/>
        <v>12</v>
      </c>
      <c r="J34">
        <v>-22.95</v>
      </c>
      <c r="K34">
        <v>-22.713999999999999</v>
      </c>
      <c r="L34">
        <v>-15</v>
      </c>
      <c r="M34">
        <f t="shared" ref="M34:M58" si="2" xml:space="preserve">   0</f>
        <v>0</v>
      </c>
      <c r="N34" t="s">
        <v>120</v>
      </c>
      <c r="O34">
        <v>32</v>
      </c>
      <c r="P34">
        <v>800000</v>
      </c>
      <c r="Q34">
        <v>3902</v>
      </c>
      <c r="R34">
        <v>829</v>
      </c>
      <c r="S34">
        <v>408</v>
      </c>
      <c r="T34" s="5">
        <v>3.1426958559383746</v>
      </c>
      <c r="U34" s="5">
        <v>0.19494740470426172</v>
      </c>
      <c r="V34" s="5">
        <v>-90.183406486085744</v>
      </c>
      <c r="W34" s="5">
        <v>2.6545893439118829E-2</v>
      </c>
      <c r="X34" s="5">
        <v>0.91898309661287014</v>
      </c>
      <c r="Y34" s="5">
        <v>7.1586484900768549E-2</v>
      </c>
      <c r="Z34" s="5">
        <v>5.7765305377342271</v>
      </c>
      <c r="AA34" s="5">
        <v>0.14970451296552173</v>
      </c>
      <c r="AB34" s="5">
        <v>0.53663019230294018</v>
      </c>
      <c r="AC34" s="5">
        <v>6.7386598832334735E-2</v>
      </c>
      <c r="AD34" s="5">
        <v>1.1004775229069774</v>
      </c>
    </row>
    <row r="35" spans="1:30">
      <c r="A35">
        <v>34</v>
      </c>
      <c r="B35">
        <v>34</v>
      </c>
      <c r="C35">
        <v>980051</v>
      </c>
      <c r="D35" s="2">
        <v>41645.111207986112</v>
      </c>
      <c r="E35">
        <v>71.88</v>
      </c>
      <c r="F35">
        <v>35.94</v>
      </c>
      <c r="G35">
        <v>-45</v>
      </c>
      <c r="H35">
        <v>-90.2</v>
      </c>
      <c r="I35">
        <f t="shared" si="0"/>
        <v>12</v>
      </c>
      <c r="J35">
        <v>-22.95</v>
      </c>
      <c r="K35">
        <v>-22.716999999999999</v>
      </c>
      <c r="L35">
        <v>-16</v>
      </c>
      <c r="M35">
        <f t="shared" si="2"/>
        <v>0</v>
      </c>
      <c r="N35" t="s">
        <v>120</v>
      </c>
      <c r="O35">
        <v>32</v>
      </c>
      <c r="P35">
        <v>800000</v>
      </c>
      <c r="Q35">
        <v>3925</v>
      </c>
      <c r="R35">
        <v>821</v>
      </c>
      <c r="S35">
        <v>434</v>
      </c>
      <c r="T35" s="5">
        <v>2.8764311652123036</v>
      </c>
      <c r="U35" s="5">
        <v>0.20141602845865611</v>
      </c>
      <c r="V35" s="5">
        <v>-90.185951646889322</v>
      </c>
      <c r="W35" s="5">
        <v>2.8054746438343926E-2</v>
      </c>
      <c r="X35" s="5">
        <v>0.86253524589379726</v>
      </c>
      <c r="Y35" s="5">
        <v>7.4428205311861548E-2</v>
      </c>
      <c r="Z35" s="5">
        <v>5.7202333032502128</v>
      </c>
      <c r="AA35" s="5">
        <v>0.14700123044841401</v>
      </c>
      <c r="AB35" s="5">
        <v>0.45226239665346768</v>
      </c>
      <c r="AC35" s="5">
        <v>6.7286457390516835E-2</v>
      </c>
      <c r="AD35" s="5">
        <v>1.1715796630858353</v>
      </c>
    </row>
    <row r="36" spans="1:30">
      <c r="A36">
        <v>35</v>
      </c>
      <c r="B36">
        <v>35</v>
      </c>
      <c r="C36">
        <v>980051</v>
      </c>
      <c r="D36" s="2">
        <v>41645.156727199072</v>
      </c>
      <c r="E36">
        <v>71.88</v>
      </c>
      <c r="F36">
        <v>35.94</v>
      </c>
      <c r="G36">
        <v>-45</v>
      </c>
      <c r="H36">
        <v>-90.2</v>
      </c>
      <c r="I36">
        <f t="shared" si="0"/>
        <v>12</v>
      </c>
      <c r="J36">
        <v>-22.95</v>
      </c>
      <c r="K36">
        <v>-22.817</v>
      </c>
      <c r="L36">
        <v>-24</v>
      </c>
      <c r="M36">
        <f t="shared" si="2"/>
        <v>0</v>
      </c>
      <c r="N36" t="s">
        <v>120</v>
      </c>
      <c r="O36">
        <v>32</v>
      </c>
      <c r="P36">
        <v>800000</v>
      </c>
      <c r="Q36">
        <v>3913</v>
      </c>
      <c r="R36">
        <v>790</v>
      </c>
      <c r="S36">
        <v>391</v>
      </c>
      <c r="T36" s="5">
        <v>3.3048725109820052</v>
      </c>
      <c r="U36" s="5">
        <v>0.2844608635335949</v>
      </c>
      <c r="V36" s="5">
        <v>-90.379806321466205</v>
      </c>
      <c r="W36" s="5">
        <v>4.4605572951886094E-2</v>
      </c>
      <c r="X36" s="5">
        <v>1.1193021076166758</v>
      </c>
      <c r="Y36" s="5">
        <v>0.13802826479149705</v>
      </c>
      <c r="Z36" s="5">
        <v>6.7158719073039341</v>
      </c>
      <c r="AA36" s="5">
        <v>0.35212690143060438</v>
      </c>
      <c r="AB36" s="5">
        <v>0.8769991590910009</v>
      </c>
      <c r="AC36" s="5">
        <v>0.12945637807806384</v>
      </c>
      <c r="AD36" s="5">
        <v>1.3158866483449125</v>
      </c>
    </row>
    <row r="37" spans="1:30">
      <c r="A37">
        <v>36</v>
      </c>
      <c r="B37">
        <v>36</v>
      </c>
      <c r="C37">
        <v>980051</v>
      </c>
      <c r="D37" s="2">
        <v>41645.202169675926</v>
      </c>
      <c r="E37">
        <v>71.88</v>
      </c>
      <c r="F37">
        <v>35.94</v>
      </c>
      <c r="G37">
        <v>-45</v>
      </c>
      <c r="H37">
        <v>-90.2</v>
      </c>
      <c r="I37">
        <f t="shared" ref="I37:I51" si="3" xml:space="preserve">  17</f>
        <v>17</v>
      </c>
      <c r="J37">
        <v>-22.95</v>
      </c>
      <c r="K37">
        <v>-22.817</v>
      </c>
      <c r="L37">
        <v>-24</v>
      </c>
      <c r="M37">
        <f t="shared" si="2"/>
        <v>0</v>
      </c>
      <c r="N37" t="s">
        <v>120</v>
      </c>
      <c r="O37">
        <v>32</v>
      </c>
      <c r="P37">
        <v>1000</v>
      </c>
      <c r="Q37">
        <v>5</v>
      </c>
      <c r="R37">
        <v>2</v>
      </c>
      <c r="S37">
        <v>0</v>
      </c>
      <c r="T37" t="s">
        <v>189</v>
      </c>
    </row>
    <row r="38" spans="1:30">
      <c r="A38">
        <v>37</v>
      </c>
      <c r="B38">
        <v>37</v>
      </c>
      <c r="C38">
        <v>980051</v>
      </c>
      <c r="D38" s="2">
        <v>41645.202407986108</v>
      </c>
      <c r="E38">
        <v>71.88</v>
      </c>
      <c r="F38">
        <v>35.94</v>
      </c>
      <c r="G38">
        <v>-45</v>
      </c>
      <c r="H38">
        <v>-90.2</v>
      </c>
      <c r="I38">
        <f t="shared" si="3"/>
        <v>17</v>
      </c>
      <c r="J38">
        <v>-22.95</v>
      </c>
      <c r="K38">
        <v>-21.413</v>
      </c>
      <c r="L38">
        <v>24</v>
      </c>
      <c r="M38">
        <f t="shared" si="2"/>
        <v>0</v>
      </c>
      <c r="N38" t="s">
        <v>120</v>
      </c>
      <c r="O38">
        <v>32</v>
      </c>
      <c r="P38">
        <v>800000</v>
      </c>
      <c r="Q38">
        <v>3908</v>
      </c>
      <c r="R38">
        <v>792</v>
      </c>
      <c r="S38">
        <v>413</v>
      </c>
      <c r="T38" s="5">
        <v>2.9522070564231861</v>
      </c>
      <c r="U38" s="5">
        <v>0.19534458492741569</v>
      </c>
      <c r="V38" s="5">
        <v>-90.270661092675667</v>
      </c>
      <c r="W38" s="5">
        <v>2.7544817963381641E-2</v>
      </c>
      <c r="X38" s="5">
        <v>0.89617994112832955</v>
      </c>
      <c r="Y38" s="5">
        <v>7.4785039832931721E-2</v>
      </c>
      <c r="Z38" s="5">
        <v>5.6338372996467685</v>
      </c>
      <c r="AA38" s="5">
        <v>0.15808883650324557</v>
      </c>
      <c r="AB38" s="5">
        <v>0.45815711131377412</v>
      </c>
      <c r="AC38" s="5">
        <v>6.865856765968649E-2</v>
      </c>
      <c r="AD38" s="5">
        <v>1.1284865805030064</v>
      </c>
    </row>
    <row r="39" spans="1:30">
      <c r="A39">
        <v>38</v>
      </c>
      <c r="B39">
        <v>38</v>
      </c>
      <c r="C39">
        <v>980051</v>
      </c>
      <c r="D39" s="2">
        <v>41645.247788310182</v>
      </c>
      <c r="E39">
        <v>71.88</v>
      </c>
      <c r="F39">
        <v>35.94</v>
      </c>
      <c r="G39">
        <v>-45</v>
      </c>
      <c r="H39">
        <v>-90.2</v>
      </c>
      <c r="I39">
        <f t="shared" si="3"/>
        <v>17</v>
      </c>
      <c r="J39">
        <v>-22.95</v>
      </c>
      <c r="K39">
        <v>-21.027999999999999</v>
      </c>
      <c r="L39">
        <v>16</v>
      </c>
      <c r="M39">
        <f t="shared" si="2"/>
        <v>0</v>
      </c>
      <c r="N39" t="s">
        <v>120</v>
      </c>
      <c r="O39">
        <v>32</v>
      </c>
      <c r="P39">
        <v>800000</v>
      </c>
      <c r="Q39">
        <v>3915</v>
      </c>
      <c r="R39">
        <v>830</v>
      </c>
      <c r="S39">
        <v>381</v>
      </c>
      <c r="T39" s="5">
        <v>3.3950735530201381</v>
      </c>
      <c r="U39" s="5">
        <v>0.1566455918741875</v>
      </c>
      <c r="V39" s="5">
        <v>-90.211956624434549</v>
      </c>
      <c r="W39" s="5">
        <v>2.0618831132061227E-2</v>
      </c>
      <c r="X39" s="5">
        <v>0.95715899047082353</v>
      </c>
      <c r="Y39" s="5">
        <v>5.6536226686088563E-2</v>
      </c>
      <c r="Z39" s="5">
        <v>6.0168460490431057</v>
      </c>
      <c r="AA39" s="5">
        <v>0.12959936591861937</v>
      </c>
      <c r="AB39" s="5">
        <v>0.47272799340591698</v>
      </c>
      <c r="AC39" s="5">
        <v>5.5936949178986874E-2</v>
      </c>
      <c r="AD39" s="5">
        <v>0.86139092709543896</v>
      </c>
    </row>
    <row r="40" spans="1:30">
      <c r="A40">
        <v>39</v>
      </c>
      <c r="B40">
        <v>39</v>
      </c>
      <c r="C40">
        <v>980051</v>
      </c>
      <c r="D40" s="2">
        <v>41645.293206828705</v>
      </c>
      <c r="E40">
        <v>71.88</v>
      </c>
      <c r="F40">
        <v>35.94</v>
      </c>
      <c r="G40">
        <v>-45</v>
      </c>
      <c r="H40">
        <v>-90.2</v>
      </c>
      <c r="I40">
        <f t="shared" si="3"/>
        <v>17</v>
      </c>
      <c r="J40">
        <v>-22.95</v>
      </c>
      <c r="K40">
        <v>-20.815000000000001</v>
      </c>
      <c r="L40">
        <v>12</v>
      </c>
      <c r="M40">
        <f t="shared" si="2"/>
        <v>0</v>
      </c>
      <c r="N40" t="s">
        <v>120</v>
      </c>
      <c r="O40">
        <v>32</v>
      </c>
      <c r="P40">
        <v>800000</v>
      </c>
      <c r="Q40">
        <v>3921</v>
      </c>
      <c r="R40">
        <v>802</v>
      </c>
      <c r="S40">
        <v>443</v>
      </c>
      <c r="T40" s="5">
        <v>2.3359040107693474</v>
      </c>
      <c r="U40" s="5">
        <v>0.21001765312446197</v>
      </c>
      <c r="V40" s="5">
        <v>-89.963401512108433</v>
      </c>
      <c r="W40" s="5">
        <v>3.5059168895356298E-2</v>
      </c>
      <c r="X40" s="5">
        <v>0.82521624431451057</v>
      </c>
      <c r="Y40" s="5">
        <v>9.0911613834538538E-2</v>
      </c>
      <c r="Z40" s="5">
        <v>5.620333450388963</v>
      </c>
      <c r="AA40" s="5">
        <v>0.13604525796435524</v>
      </c>
      <c r="AB40" s="5">
        <v>0.27926806626929451</v>
      </c>
      <c r="AC40" s="5">
        <v>6.9710001761090448E-2</v>
      </c>
      <c r="AD40" s="5">
        <v>1.2892879092951048</v>
      </c>
    </row>
    <row r="41" spans="1:30">
      <c r="A41">
        <v>40</v>
      </c>
      <c r="B41">
        <v>40</v>
      </c>
      <c r="C41">
        <v>980051</v>
      </c>
      <c r="D41" s="2">
        <v>41645.338677430555</v>
      </c>
      <c r="E41">
        <v>71.88</v>
      </c>
      <c r="F41">
        <v>35.94</v>
      </c>
      <c r="G41">
        <v>-45</v>
      </c>
      <c r="H41">
        <v>-90.2</v>
      </c>
      <c r="I41">
        <f t="shared" si="3"/>
        <v>17</v>
      </c>
      <c r="J41">
        <v>-22.95</v>
      </c>
      <c r="K41">
        <v>-20.619</v>
      </c>
      <c r="L41">
        <v>9</v>
      </c>
      <c r="M41">
        <f t="shared" si="2"/>
        <v>0</v>
      </c>
      <c r="N41" t="s">
        <v>120</v>
      </c>
      <c r="O41">
        <v>32</v>
      </c>
      <c r="P41">
        <v>800000</v>
      </c>
      <c r="Q41">
        <v>3932</v>
      </c>
      <c r="R41">
        <v>752</v>
      </c>
      <c r="S41">
        <v>435</v>
      </c>
      <c r="T41" s="5">
        <v>2.8241973396239448</v>
      </c>
      <c r="U41" s="5">
        <v>0.22707122652456932</v>
      </c>
      <c r="V41" s="5">
        <v>-90.074536007777439</v>
      </c>
      <c r="W41" s="5">
        <v>4.1656832481254638E-2</v>
      </c>
      <c r="X41" s="5">
        <v>1.0813494559030505</v>
      </c>
      <c r="Y41" s="5">
        <v>0.11698967944001247</v>
      </c>
      <c r="Z41" s="5">
        <v>7.0136825017336548</v>
      </c>
      <c r="AA41" s="5">
        <v>0.19972765260001923</v>
      </c>
      <c r="AB41" s="5">
        <v>0.43817833359951924</v>
      </c>
      <c r="AC41" s="5">
        <v>8.8344197360920904E-2</v>
      </c>
      <c r="AD41" s="5">
        <v>1.1778617202647106</v>
      </c>
    </row>
    <row r="42" spans="1:30">
      <c r="A42">
        <v>41</v>
      </c>
      <c r="B42">
        <v>41</v>
      </c>
      <c r="C42">
        <v>980051</v>
      </c>
      <c r="D42" s="2">
        <v>41645.384285763888</v>
      </c>
      <c r="E42">
        <v>71.88</v>
      </c>
      <c r="F42">
        <v>35.94</v>
      </c>
      <c r="G42">
        <v>-45</v>
      </c>
      <c r="H42">
        <v>-90.2</v>
      </c>
      <c r="I42">
        <f t="shared" si="3"/>
        <v>17</v>
      </c>
      <c r="J42">
        <v>-22.95</v>
      </c>
      <c r="K42">
        <v>-20.834</v>
      </c>
      <c r="L42">
        <v>6</v>
      </c>
      <c r="M42">
        <f t="shared" si="2"/>
        <v>0</v>
      </c>
      <c r="N42" t="s">
        <v>120</v>
      </c>
      <c r="O42">
        <v>32</v>
      </c>
      <c r="P42">
        <v>800000</v>
      </c>
      <c r="Q42">
        <v>3949</v>
      </c>
      <c r="R42">
        <v>733</v>
      </c>
      <c r="S42">
        <v>440</v>
      </c>
      <c r="T42" s="5">
        <v>2.2684118991363467</v>
      </c>
      <c r="U42" s="5">
        <v>0.19340241289495305</v>
      </c>
      <c r="V42" s="5">
        <v>-90.060883795855361</v>
      </c>
      <c r="W42" s="5">
        <v>4.3584831634952928E-2</v>
      </c>
      <c r="X42" s="5">
        <v>1.057703645231258</v>
      </c>
      <c r="Y42" s="5">
        <v>0.1204124978519738</v>
      </c>
      <c r="Z42" s="5">
        <v>6.9659664458339652</v>
      </c>
      <c r="AA42" s="5">
        <v>0.16664244595356437</v>
      </c>
      <c r="AB42" s="5">
        <v>0.5004266084656066</v>
      </c>
      <c r="AC42" s="5">
        <v>7.5754703855846595E-2</v>
      </c>
      <c r="AD42" s="5">
        <v>1.0281748418633265</v>
      </c>
    </row>
    <row r="43" spans="1:30">
      <c r="A43">
        <v>42</v>
      </c>
      <c r="B43">
        <v>42</v>
      </c>
      <c r="C43">
        <v>980051</v>
      </c>
      <c r="D43" s="2">
        <v>41645.43009490741</v>
      </c>
      <c r="E43">
        <v>71.88</v>
      </c>
      <c r="F43">
        <v>35.94</v>
      </c>
      <c r="G43">
        <v>-45</v>
      </c>
      <c r="H43">
        <v>-90.2</v>
      </c>
      <c r="I43">
        <f t="shared" si="3"/>
        <v>17</v>
      </c>
      <c r="J43">
        <v>-22.95</v>
      </c>
      <c r="K43">
        <v>-21.065999999999999</v>
      </c>
      <c r="L43">
        <v>3</v>
      </c>
      <c r="M43">
        <f t="shared" si="2"/>
        <v>0</v>
      </c>
      <c r="N43" t="s">
        <v>120</v>
      </c>
      <c r="O43">
        <v>32</v>
      </c>
      <c r="P43">
        <v>800000</v>
      </c>
      <c r="Q43">
        <v>3948</v>
      </c>
      <c r="R43">
        <v>762</v>
      </c>
      <c r="S43">
        <v>448</v>
      </c>
      <c r="T43" s="5">
        <v>2.6148178299763476</v>
      </c>
      <c r="U43" s="5">
        <v>0.22280422669326611</v>
      </c>
      <c r="V43" s="5">
        <v>-90.058310456542713</v>
      </c>
      <c r="W43" s="5">
        <v>4.0538795536516591E-2</v>
      </c>
      <c r="X43" s="5">
        <v>0.99924419784809171</v>
      </c>
      <c r="Y43" s="5">
        <v>0.11020058470349625</v>
      </c>
      <c r="Z43" s="5">
        <v>6.5897401796678459</v>
      </c>
      <c r="AA43" s="5">
        <v>0.17701264056473381</v>
      </c>
      <c r="AB43" s="5">
        <v>0.41450035809771996</v>
      </c>
      <c r="AC43" s="5">
        <v>8.2489547816408368E-2</v>
      </c>
      <c r="AD43" s="5">
        <v>1.2207267646183622</v>
      </c>
    </row>
    <row r="44" spans="1:30">
      <c r="A44">
        <v>43</v>
      </c>
      <c r="B44">
        <v>43</v>
      </c>
      <c r="C44">
        <v>980051</v>
      </c>
      <c r="D44" s="2">
        <v>41645.475889467591</v>
      </c>
      <c r="E44">
        <v>71.88</v>
      </c>
      <c r="F44">
        <v>35.94</v>
      </c>
      <c r="G44">
        <v>-45</v>
      </c>
      <c r="H44">
        <v>-90.2</v>
      </c>
      <c r="I44">
        <f t="shared" si="3"/>
        <v>17</v>
      </c>
      <c r="J44">
        <v>-22.95</v>
      </c>
      <c r="K44">
        <v>-21.064</v>
      </c>
      <c r="L44">
        <v>0</v>
      </c>
      <c r="M44">
        <f t="shared" si="2"/>
        <v>0</v>
      </c>
      <c r="N44" t="s">
        <v>120</v>
      </c>
      <c r="O44">
        <v>32</v>
      </c>
      <c r="P44">
        <v>800000</v>
      </c>
      <c r="Q44">
        <v>3964</v>
      </c>
      <c r="R44">
        <v>739</v>
      </c>
      <c r="S44">
        <v>433</v>
      </c>
      <c r="T44" s="5">
        <v>2.5461989701049812</v>
      </c>
      <c r="U44" s="5">
        <v>0.25757561889891745</v>
      </c>
      <c r="V44" s="5">
        <v>-90.129922791199689</v>
      </c>
      <c r="W44" s="5">
        <v>5.1873970444040407E-2</v>
      </c>
      <c r="X44" s="5">
        <v>1.0787396678017054</v>
      </c>
      <c r="Y44" s="5">
        <v>0.1464396730156575</v>
      </c>
      <c r="Z44" s="5">
        <v>6.8143311293066198</v>
      </c>
      <c r="AA44" s="5">
        <v>0.23514307349364055</v>
      </c>
      <c r="AB44" s="5">
        <v>0.54810941842740957</v>
      </c>
      <c r="AC44" s="5">
        <v>0.10078592542878291</v>
      </c>
      <c r="AD44" s="5">
        <v>1.3475731410059075</v>
      </c>
    </row>
    <row r="45" spans="1:30">
      <c r="A45">
        <v>44</v>
      </c>
      <c r="B45">
        <v>44</v>
      </c>
      <c r="C45">
        <v>980051</v>
      </c>
      <c r="D45" s="2">
        <v>41645.521865393515</v>
      </c>
      <c r="E45">
        <v>71.88</v>
      </c>
      <c r="F45">
        <v>35.94</v>
      </c>
      <c r="G45">
        <v>-45</v>
      </c>
      <c r="H45">
        <v>-90.2</v>
      </c>
      <c r="I45">
        <f t="shared" si="3"/>
        <v>17</v>
      </c>
      <c r="J45">
        <v>-22.95</v>
      </c>
      <c r="K45">
        <v>-20.927</v>
      </c>
      <c r="L45">
        <v>-3</v>
      </c>
      <c r="M45">
        <f t="shared" si="2"/>
        <v>0</v>
      </c>
      <c r="N45" t="s">
        <v>120</v>
      </c>
      <c r="O45">
        <v>32</v>
      </c>
      <c r="P45">
        <v>800000</v>
      </c>
      <c r="Q45">
        <v>3981</v>
      </c>
      <c r="R45">
        <v>810</v>
      </c>
      <c r="S45">
        <v>431</v>
      </c>
      <c r="T45" s="5">
        <v>2.436864535491587</v>
      </c>
      <c r="U45" s="5">
        <v>0.16211783940169427</v>
      </c>
      <c r="V45" s="5">
        <v>-90.065164728292658</v>
      </c>
      <c r="W45" s="5">
        <v>2.5260318962581071E-2</v>
      </c>
      <c r="X45" s="5">
        <v>0.80833958289815644</v>
      </c>
      <c r="Y45" s="5">
        <v>6.5427434929667003E-2</v>
      </c>
      <c r="Z45" s="5">
        <v>5.3583020944592485</v>
      </c>
      <c r="AA45" s="5">
        <v>0.10627006091022283</v>
      </c>
      <c r="AB45" s="5">
        <v>0.3998181260373041</v>
      </c>
      <c r="AC45" s="5">
        <v>5.2393674913090944E-2</v>
      </c>
      <c r="AD45" s="5">
        <v>0.99893014787931567</v>
      </c>
    </row>
    <row r="46" spans="1:30">
      <c r="A46">
        <v>45</v>
      </c>
      <c r="B46">
        <v>45</v>
      </c>
      <c r="C46">
        <v>980051</v>
      </c>
      <c r="D46" s="2">
        <v>41645.568066435182</v>
      </c>
      <c r="E46">
        <v>71.88</v>
      </c>
      <c r="F46">
        <v>35.94</v>
      </c>
      <c r="G46">
        <v>-45</v>
      </c>
      <c r="H46">
        <v>-90.2</v>
      </c>
      <c r="I46">
        <f t="shared" si="3"/>
        <v>17</v>
      </c>
      <c r="J46">
        <v>-22.95</v>
      </c>
      <c r="K46">
        <v>-20.54</v>
      </c>
      <c r="L46">
        <v>-6</v>
      </c>
      <c r="M46">
        <f t="shared" si="2"/>
        <v>0</v>
      </c>
      <c r="N46" t="s">
        <v>120</v>
      </c>
      <c r="O46">
        <v>32</v>
      </c>
      <c r="P46">
        <v>800000</v>
      </c>
      <c r="Q46">
        <v>3986</v>
      </c>
      <c r="R46">
        <v>743</v>
      </c>
      <c r="S46">
        <v>394</v>
      </c>
      <c r="T46" s="5">
        <v>2.5077992033818428</v>
      </c>
      <c r="U46" s="5">
        <v>0.21256997227801144</v>
      </c>
      <c r="V46" s="5">
        <v>-90.167541205128146</v>
      </c>
      <c r="W46" s="5">
        <v>4.1671304322141993E-2</v>
      </c>
      <c r="X46" s="5">
        <v>1.0351638078315986</v>
      </c>
      <c r="Y46" s="5">
        <v>0.11742736755852615</v>
      </c>
      <c r="Z46" s="5">
        <v>6.6743781938174882</v>
      </c>
      <c r="AA46" s="5">
        <v>0.19289643314476926</v>
      </c>
      <c r="AB46" s="5">
        <v>0.51953513803160278</v>
      </c>
      <c r="AC46" s="5">
        <v>8.2142786016544872E-2</v>
      </c>
      <c r="AD46" s="5">
        <v>1.1388730876355388</v>
      </c>
    </row>
    <row r="47" spans="1:30">
      <c r="A47">
        <v>46</v>
      </c>
      <c r="B47">
        <v>46</v>
      </c>
      <c r="C47">
        <v>980051</v>
      </c>
      <c r="D47" s="2">
        <v>41645.614293634259</v>
      </c>
      <c r="E47">
        <v>71.88</v>
      </c>
      <c r="F47">
        <v>35.94</v>
      </c>
      <c r="G47">
        <v>-45</v>
      </c>
      <c r="H47">
        <v>-90.2</v>
      </c>
      <c r="I47">
        <f t="shared" si="3"/>
        <v>17</v>
      </c>
      <c r="J47">
        <v>-22.95</v>
      </c>
      <c r="K47">
        <v>-20.263999999999999</v>
      </c>
      <c r="L47">
        <v>-9</v>
      </c>
      <c r="M47">
        <f t="shared" si="2"/>
        <v>0</v>
      </c>
      <c r="N47" t="s">
        <v>120</v>
      </c>
      <c r="O47">
        <v>32</v>
      </c>
      <c r="P47">
        <v>800000</v>
      </c>
      <c r="Q47">
        <v>4013</v>
      </c>
      <c r="R47">
        <v>822</v>
      </c>
      <c r="S47">
        <v>430</v>
      </c>
      <c r="T47" s="5">
        <v>2.7860164642300704</v>
      </c>
      <c r="U47" s="5">
        <v>0.21914823173431319</v>
      </c>
      <c r="V47" s="5">
        <v>-90.014170298226105</v>
      </c>
      <c r="W47" s="5">
        <v>3.347520812643083E-2</v>
      </c>
      <c r="X47" s="5">
        <v>0.90252240060652267</v>
      </c>
      <c r="Y47" s="5">
        <v>8.8375203233324151E-2</v>
      </c>
      <c r="Z47" s="5">
        <v>5.9744265252514568</v>
      </c>
      <c r="AA47" s="5">
        <v>0.15209761704651023</v>
      </c>
      <c r="AB47" s="5">
        <v>0.44133499323387876</v>
      </c>
      <c r="AC47" s="5">
        <v>7.5396595939452943E-2</v>
      </c>
      <c r="AD47" s="5">
        <v>1.2557179687213673</v>
      </c>
    </row>
    <row r="48" spans="1:30">
      <c r="A48">
        <v>47</v>
      </c>
      <c r="B48">
        <v>47</v>
      </c>
      <c r="C48">
        <v>980051</v>
      </c>
      <c r="D48" s="2">
        <v>41645.660830555556</v>
      </c>
      <c r="E48">
        <v>71.88</v>
      </c>
      <c r="F48">
        <v>35.94</v>
      </c>
      <c r="G48">
        <v>-45</v>
      </c>
      <c r="H48">
        <v>-90.2</v>
      </c>
      <c r="I48">
        <f t="shared" si="3"/>
        <v>17</v>
      </c>
      <c r="J48">
        <v>-22.95</v>
      </c>
      <c r="K48">
        <v>-20.367000000000001</v>
      </c>
      <c r="L48">
        <v>-12</v>
      </c>
      <c r="M48">
        <f t="shared" si="2"/>
        <v>0</v>
      </c>
      <c r="N48" t="s">
        <v>120</v>
      </c>
      <c r="O48">
        <v>32</v>
      </c>
      <c r="P48">
        <v>800000</v>
      </c>
      <c r="Q48">
        <v>4027</v>
      </c>
      <c r="R48">
        <v>820</v>
      </c>
      <c r="S48">
        <v>413</v>
      </c>
      <c r="T48" s="5">
        <v>2.6599676008810973</v>
      </c>
      <c r="U48" s="5">
        <v>0.20165224784734337</v>
      </c>
      <c r="V48" s="5">
        <v>-90.009501642857884</v>
      </c>
      <c r="W48" s="5">
        <v>2.9694361963241558E-2</v>
      </c>
      <c r="X48" s="5">
        <v>0.82784693512761176</v>
      </c>
      <c r="Y48" s="5">
        <v>7.6312566998264025E-2</v>
      </c>
      <c r="Z48" s="5">
        <v>5.5704234265746475</v>
      </c>
      <c r="AA48" s="5">
        <v>0.13106231957618744</v>
      </c>
      <c r="AB48" s="5">
        <v>0.35178955985613042</v>
      </c>
      <c r="AC48" s="5">
        <v>6.594295271096573E-2</v>
      </c>
      <c r="AD48" s="5">
        <v>1.2190445727586467</v>
      </c>
    </row>
    <row r="49" spans="1:30">
      <c r="A49">
        <v>48</v>
      </c>
      <c r="B49">
        <v>48</v>
      </c>
      <c r="C49">
        <v>980051</v>
      </c>
      <c r="D49" s="2">
        <v>41645.707545370373</v>
      </c>
      <c r="E49">
        <v>71.88</v>
      </c>
      <c r="F49">
        <v>35.94</v>
      </c>
      <c r="G49">
        <v>-45</v>
      </c>
      <c r="H49">
        <v>-90.2</v>
      </c>
      <c r="I49">
        <f t="shared" si="3"/>
        <v>17</v>
      </c>
      <c r="J49">
        <v>-22.95</v>
      </c>
      <c r="K49">
        <v>-20.387</v>
      </c>
      <c r="L49">
        <v>-16</v>
      </c>
      <c r="M49">
        <f t="shared" si="2"/>
        <v>0</v>
      </c>
      <c r="N49" t="s">
        <v>120</v>
      </c>
      <c r="O49">
        <v>32</v>
      </c>
      <c r="P49">
        <v>800000</v>
      </c>
      <c r="Q49">
        <v>4009</v>
      </c>
      <c r="R49">
        <v>831</v>
      </c>
      <c r="S49">
        <v>417</v>
      </c>
      <c r="T49" s="5">
        <v>2.9899847958394092</v>
      </c>
      <c r="U49" s="5">
        <v>0.25648425290449473</v>
      </c>
      <c r="V49" s="5">
        <v>-90.200712296196144</v>
      </c>
      <c r="W49" s="5">
        <v>3.6312337735729561E-2</v>
      </c>
      <c r="X49" s="5">
        <v>0.91669888287121548</v>
      </c>
      <c r="Y49" s="5">
        <v>9.9062044067479552E-2</v>
      </c>
      <c r="Z49" s="5">
        <v>6.1401084211589652</v>
      </c>
      <c r="AA49" s="5">
        <v>0.20342606116138678</v>
      </c>
      <c r="AB49" s="5">
        <v>0.32123635230588493</v>
      </c>
      <c r="AC49" s="5">
        <v>8.9396818059154351E-2</v>
      </c>
      <c r="AD49" s="5">
        <v>1.4442464323173267</v>
      </c>
    </row>
    <row r="50" spans="1:30">
      <c r="A50">
        <v>49</v>
      </c>
      <c r="B50">
        <v>49</v>
      </c>
      <c r="C50">
        <v>980051</v>
      </c>
      <c r="D50" s="2">
        <v>41645.75405625</v>
      </c>
      <c r="E50">
        <v>71.88</v>
      </c>
      <c r="F50">
        <v>35.94</v>
      </c>
      <c r="G50">
        <v>-45</v>
      </c>
      <c r="H50">
        <v>-90.2</v>
      </c>
      <c r="I50">
        <f t="shared" si="3"/>
        <v>17</v>
      </c>
      <c r="J50">
        <v>-22.95</v>
      </c>
      <c r="K50">
        <v>-20.486999999999998</v>
      </c>
      <c r="L50">
        <v>-24</v>
      </c>
      <c r="M50">
        <f t="shared" si="2"/>
        <v>0</v>
      </c>
      <c r="N50" t="s">
        <v>120</v>
      </c>
      <c r="O50">
        <v>32</v>
      </c>
      <c r="P50">
        <v>800000</v>
      </c>
      <c r="Q50">
        <v>4026</v>
      </c>
      <c r="R50">
        <v>803</v>
      </c>
      <c r="S50">
        <v>426</v>
      </c>
      <c r="T50" s="5">
        <v>2.8561579474263037</v>
      </c>
      <c r="U50" s="5">
        <v>0.18506868954052258</v>
      </c>
      <c r="V50" s="5">
        <v>-90.315353090528617</v>
      </c>
      <c r="W50" s="5">
        <v>2.82224259418348E-2</v>
      </c>
      <c r="X50" s="5">
        <v>0.93000404520060742</v>
      </c>
      <c r="Y50" s="5">
        <v>7.8822565624235244E-2</v>
      </c>
      <c r="Z50" s="5">
        <v>6.00040893528766</v>
      </c>
      <c r="AA50" s="5">
        <v>0.16605568035252549</v>
      </c>
      <c r="AB50" s="5">
        <v>0.50622975358994182</v>
      </c>
      <c r="AC50" s="5">
        <v>6.9370197258290828E-2</v>
      </c>
      <c r="AD50" s="5">
        <v>1.035526437636783</v>
      </c>
    </row>
    <row r="51" spans="1:30">
      <c r="A51">
        <v>50</v>
      </c>
      <c r="B51">
        <v>50</v>
      </c>
      <c r="C51">
        <v>980051</v>
      </c>
      <c r="D51" s="2">
        <v>41645.800763310188</v>
      </c>
      <c r="E51">
        <v>71.88</v>
      </c>
      <c r="F51">
        <v>35.94</v>
      </c>
      <c r="G51">
        <v>-45</v>
      </c>
      <c r="H51">
        <v>-90.2</v>
      </c>
      <c r="I51">
        <f t="shared" si="3"/>
        <v>17</v>
      </c>
      <c r="J51">
        <v>-22.95</v>
      </c>
      <c r="K51">
        <v>-24</v>
      </c>
      <c r="L51">
        <v>-24</v>
      </c>
      <c r="M51">
        <f t="shared" si="2"/>
        <v>0</v>
      </c>
      <c r="N51" t="s">
        <v>120</v>
      </c>
      <c r="O51">
        <v>32</v>
      </c>
      <c r="P51">
        <v>1000</v>
      </c>
      <c r="Q51">
        <v>5</v>
      </c>
      <c r="R51">
        <v>2</v>
      </c>
      <c r="S51">
        <v>0</v>
      </c>
      <c r="T51" t="s">
        <v>189</v>
      </c>
    </row>
    <row r="52" spans="1:30">
      <c r="A52">
        <v>51</v>
      </c>
      <c r="B52">
        <v>51</v>
      </c>
      <c r="C52">
        <v>980051</v>
      </c>
      <c r="D52" s="2">
        <v>41645.800923495372</v>
      </c>
      <c r="E52">
        <v>71.88</v>
      </c>
      <c r="F52">
        <v>35.94</v>
      </c>
      <c r="G52">
        <v>-45</v>
      </c>
      <c r="H52">
        <v>-90.2</v>
      </c>
      <c r="I52">
        <f t="shared" ref="I52:I58" si="4" xml:space="preserve">  13</f>
        <v>13</v>
      </c>
      <c r="J52">
        <v>-22.95</v>
      </c>
      <c r="K52">
        <v>-23.114000000000001</v>
      </c>
      <c r="L52">
        <v>0</v>
      </c>
      <c r="M52">
        <f t="shared" si="2"/>
        <v>0</v>
      </c>
      <c r="N52" t="s">
        <v>120</v>
      </c>
      <c r="O52">
        <v>32</v>
      </c>
      <c r="P52">
        <v>800000</v>
      </c>
      <c r="Q52">
        <v>4029</v>
      </c>
      <c r="R52">
        <v>781</v>
      </c>
      <c r="S52">
        <v>379</v>
      </c>
      <c r="T52" s="5">
        <v>2.8778121004751851</v>
      </c>
      <c r="U52" s="5">
        <v>0.21408210073644679</v>
      </c>
      <c r="V52" s="5">
        <v>-90.114939641617781</v>
      </c>
      <c r="W52" s="5">
        <v>3.7692064374575118E-2</v>
      </c>
      <c r="X52" s="5">
        <v>1.0574825546901718</v>
      </c>
      <c r="Y52" s="5">
        <v>0.10469594247932375</v>
      </c>
      <c r="Z52" s="5">
        <v>6.9294990536344745</v>
      </c>
      <c r="AA52" s="5">
        <v>0.18929050549480264</v>
      </c>
      <c r="AB52" s="5">
        <v>0.51538418969176436</v>
      </c>
      <c r="AC52" s="5">
        <v>8.2519884098281149E-2</v>
      </c>
      <c r="AD52" s="5">
        <v>1.1154961928368017</v>
      </c>
    </row>
    <row r="53" spans="1:30">
      <c r="A53">
        <v>52</v>
      </c>
      <c r="B53">
        <v>52</v>
      </c>
      <c r="C53">
        <v>980051</v>
      </c>
      <c r="D53" s="2">
        <v>41645.847751851848</v>
      </c>
      <c r="E53">
        <v>71.88</v>
      </c>
      <c r="F53">
        <v>35.94</v>
      </c>
      <c r="G53">
        <v>-45</v>
      </c>
      <c r="H53">
        <v>-90.2</v>
      </c>
      <c r="I53">
        <f t="shared" si="4"/>
        <v>13</v>
      </c>
      <c r="J53">
        <v>-22.95</v>
      </c>
      <c r="K53">
        <v>-22.814</v>
      </c>
      <c r="L53">
        <v>0</v>
      </c>
      <c r="M53">
        <f t="shared" si="2"/>
        <v>0</v>
      </c>
      <c r="N53" t="s">
        <v>120</v>
      </c>
      <c r="O53">
        <v>32</v>
      </c>
      <c r="P53">
        <v>800000</v>
      </c>
      <c r="Q53">
        <v>3978</v>
      </c>
      <c r="R53">
        <v>778</v>
      </c>
      <c r="S53">
        <v>437</v>
      </c>
      <c r="T53" s="5">
        <v>2.9935439883188733</v>
      </c>
      <c r="U53" s="5">
        <v>0.26802261624637858</v>
      </c>
      <c r="V53" s="5">
        <v>-90.12865970823178</v>
      </c>
      <c r="W53" s="5">
        <v>5.1164260037430763E-2</v>
      </c>
      <c r="X53" s="5">
        <v>1.1893819372576122</v>
      </c>
      <c r="Y53" s="5">
        <v>0.15009145855144634</v>
      </c>
      <c r="Z53" s="5">
        <v>7.3709963573745876</v>
      </c>
      <c r="AA53" s="5">
        <v>0.27566544903067219</v>
      </c>
      <c r="AB53" s="5">
        <v>0.74720618429022101</v>
      </c>
      <c r="AC53" s="5">
        <v>0.11146623733311442</v>
      </c>
      <c r="AD53" s="5">
        <v>1.2645976375090384</v>
      </c>
    </row>
    <row r="54" spans="1:30">
      <c r="A54">
        <v>53</v>
      </c>
      <c r="B54">
        <v>53</v>
      </c>
      <c r="C54">
        <v>980051</v>
      </c>
      <c r="D54" s="2">
        <v>41645.893884143516</v>
      </c>
      <c r="E54">
        <v>71.88</v>
      </c>
      <c r="F54">
        <v>35.94</v>
      </c>
      <c r="G54">
        <v>-45</v>
      </c>
      <c r="H54">
        <v>-90.2</v>
      </c>
      <c r="I54">
        <f t="shared" si="4"/>
        <v>13</v>
      </c>
      <c r="J54">
        <v>-22.95</v>
      </c>
      <c r="K54">
        <v>-22.513999999999999</v>
      </c>
      <c r="L54">
        <v>0</v>
      </c>
      <c r="M54">
        <f t="shared" si="2"/>
        <v>0</v>
      </c>
      <c r="N54" t="s">
        <v>120</v>
      </c>
      <c r="O54">
        <v>32</v>
      </c>
      <c r="P54">
        <v>800000</v>
      </c>
      <c r="Q54">
        <v>4010</v>
      </c>
      <c r="R54">
        <v>776</v>
      </c>
      <c r="S54">
        <v>448</v>
      </c>
      <c r="T54" s="5">
        <v>2.6776353883822339</v>
      </c>
      <c r="U54" s="5">
        <v>0.23835392289715909</v>
      </c>
      <c r="V54" s="5">
        <v>-90.11755952116475</v>
      </c>
      <c r="W54" s="5">
        <v>5.2499596063222659E-2</v>
      </c>
      <c r="X54" s="5">
        <v>1.233740968240171</v>
      </c>
      <c r="Y54" s="5">
        <v>0.15848360033518358</v>
      </c>
      <c r="Z54" s="5">
        <v>7.7955079634767603</v>
      </c>
      <c r="AA54" s="5">
        <v>0.25698644847431912</v>
      </c>
      <c r="AB54" s="5">
        <v>0.75596331334363098</v>
      </c>
      <c r="AC54" s="5">
        <v>0.10151128220815255</v>
      </c>
      <c r="AD54" s="5">
        <v>1.0796511298949327</v>
      </c>
    </row>
    <row r="55" spans="1:30">
      <c r="A55">
        <v>54</v>
      </c>
      <c r="B55">
        <v>54</v>
      </c>
      <c r="C55">
        <v>980051</v>
      </c>
      <c r="D55" s="2">
        <v>41645.940391435186</v>
      </c>
      <c r="E55">
        <v>71.88</v>
      </c>
      <c r="F55">
        <v>35.94</v>
      </c>
      <c r="G55">
        <v>-45</v>
      </c>
      <c r="H55">
        <v>-90.2</v>
      </c>
      <c r="I55">
        <f t="shared" si="4"/>
        <v>13</v>
      </c>
      <c r="J55">
        <v>-22.95</v>
      </c>
      <c r="K55">
        <v>-22.213999999999999</v>
      </c>
      <c r="L55">
        <v>0</v>
      </c>
      <c r="M55">
        <f t="shared" si="2"/>
        <v>0</v>
      </c>
      <c r="N55" t="s">
        <v>120</v>
      </c>
      <c r="O55">
        <v>32</v>
      </c>
      <c r="P55">
        <v>800000</v>
      </c>
      <c r="Q55">
        <v>4060</v>
      </c>
      <c r="R55">
        <v>752</v>
      </c>
      <c r="S55">
        <v>373</v>
      </c>
      <c r="T55" s="5">
        <v>2.7788544386297329</v>
      </c>
      <c r="U55" s="5">
        <v>0.22235954074256103</v>
      </c>
      <c r="V55" s="5">
        <v>-90.112465918602254</v>
      </c>
      <c r="W55" s="5">
        <v>4.5631524788315093E-2</v>
      </c>
      <c r="X55" s="5">
        <v>1.1885406926044615</v>
      </c>
      <c r="Y55" s="5">
        <v>0.13411010990478611</v>
      </c>
      <c r="Z55" s="5">
        <v>7.7978880339641439</v>
      </c>
      <c r="AA55" s="5">
        <v>0.22755254324804219</v>
      </c>
      <c r="AB55" s="5">
        <v>0.60007071085170005</v>
      </c>
      <c r="AC55" s="5">
        <v>9.2554227854137278E-2</v>
      </c>
      <c r="AD55" s="5">
        <v>1.0448248248893157</v>
      </c>
    </row>
    <row r="56" spans="1:30">
      <c r="A56">
        <v>55</v>
      </c>
      <c r="B56">
        <v>55</v>
      </c>
      <c r="C56">
        <v>980051</v>
      </c>
      <c r="D56" s="2">
        <v>41645.9874724537</v>
      </c>
      <c r="E56">
        <v>71.88</v>
      </c>
      <c r="F56">
        <v>35.94</v>
      </c>
      <c r="G56">
        <v>-45</v>
      </c>
      <c r="H56">
        <v>-90.2</v>
      </c>
      <c r="I56">
        <f t="shared" si="4"/>
        <v>13</v>
      </c>
      <c r="J56">
        <v>-22.95</v>
      </c>
      <c r="K56">
        <v>-21.914000000000001</v>
      </c>
      <c r="L56">
        <v>0</v>
      </c>
      <c r="M56">
        <f t="shared" si="2"/>
        <v>0</v>
      </c>
      <c r="N56" t="s">
        <v>120</v>
      </c>
      <c r="O56">
        <v>32</v>
      </c>
      <c r="P56">
        <v>800000</v>
      </c>
      <c r="Q56">
        <v>4079</v>
      </c>
      <c r="R56">
        <v>743</v>
      </c>
      <c r="S56">
        <v>416</v>
      </c>
      <c r="T56" s="5">
        <v>2.230647976464653</v>
      </c>
      <c r="U56" s="5">
        <v>0.2363895246953153</v>
      </c>
      <c r="V56" s="5">
        <v>-90.083162830195164</v>
      </c>
      <c r="W56" s="5">
        <v>5.1190526678920094E-2</v>
      </c>
      <c r="X56" s="5">
        <v>1.0104433789424014</v>
      </c>
      <c r="Y56" s="5">
        <v>0.14024924961415358</v>
      </c>
      <c r="Z56" s="5">
        <v>6.7868435381416168</v>
      </c>
      <c r="AA56" s="5">
        <v>0.19635678074251639</v>
      </c>
      <c r="AB56" s="5">
        <v>0.5013198587017238</v>
      </c>
      <c r="AC56" s="5">
        <v>8.9677454315119351E-2</v>
      </c>
      <c r="AD56" s="5">
        <v>1.2856293489891149</v>
      </c>
    </row>
    <row r="57" spans="1:30">
      <c r="A57">
        <v>56</v>
      </c>
      <c r="B57">
        <v>56</v>
      </c>
      <c r="C57">
        <v>980051</v>
      </c>
      <c r="D57" s="2">
        <v>41646.034773263891</v>
      </c>
      <c r="E57">
        <v>71.88</v>
      </c>
      <c r="F57">
        <v>35.94</v>
      </c>
      <c r="G57">
        <v>-45</v>
      </c>
      <c r="H57">
        <v>-90.2</v>
      </c>
      <c r="I57">
        <f t="shared" si="4"/>
        <v>13</v>
      </c>
      <c r="J57">
        <v>-22.95</v>
      </c>
      <c r="K57">
        <v>-21.614000000000001</v>
      </c>
      <c r="L57">
        <v>0</v>
      </c>
      <c r="M57">
        <f t="shared" si="2"/>
        <v>0</v>
      </c>
      <c r="N57" t="s">
        <v>120</v>
      </c>
      <c r="O57">
        <v>32</v>
      </c>
      <c r="P57">
        <v>800000</v>
      </c>
      <c r="Q57">
        <v>4059</v>
      </c>
      <c r="R57">
        <v>751</v>
      </c>
      <c r="S57">
        <v>435</v>
      </c>
      <c r="T57" s="5">
        <v>2.585424283042522</v>
      </c>
      <c r="U57" s="5">
        <v>0.21613777180708627</v>
      </c>
      <c r="V57" s="5">
        <v>-90.115957535747441</v>
      </c>
      <c r="W57" s="5">
        <v>4.5399601087997975E-2</v>
      </c>
      <c r="X57" s="5">
        <v>1.1218494032801858</v>
      </c>
      <c r="Y57" s="5">
        <v>0.13016460996737261</v>
      </c>
      <c r="Z57" s="5">
        <v>7.5933335364968144</v>
      </c>
      <c r="AA57" s="5">
        <v>0.21000064112789796</v>
      </c>
      <c r="AB57" s="5">
        <v>0.52093375991862845</v>
      </c>
      <c r="AC57" s="5">
        <v>8.8088656173646668E-2</v>
      </c>
      <c r="AD57" s="5">
        <v>1.0727321224474951</v>
      </c>
    </row>
    <row r="58" spans="1:30">
      <c r="A58">
        <v>57</v>
      </c>
      <c r="B58">
        <v>57</v>
      </c>
      <c r="C58">
        <v>980051</v>
      </c>
      <c r="D58" s="2">
        <v>41646.081848148147</v>
      </c>
      <c r="E58">
        <v>71.88</v>
      </c>
      <c r="F58">
        <v>35.94</v>
      </c>
      <c r="G58">
        <v>-45</v>
      </c>
      <c r="H58">
        <v>-90.2</v>
      </c>
      <c r="I58">
        <f t="shared" si="4"/>
        <v>13</v>
      </c>
      <c r="J58">
        <v>-22.95</v>
      </c>
      <c r="K58">
        <v>-21.314</v>
      </c>
      <c r="L58">
        <v>0</v>
      </c>
      <c r="M58">
        <f t="shared" si="2"/>
        <v>0</v>
      </c>
      <c r="N58" t="s">
        <v>120</v>
      </c>
      <c r="O58">
        <v>32</v>
      </c>
      <c r="P58">
        <v>800000</v>
      </c>
      <c r="Q58">
        <v>4027</v>
      </c>
      <c r="R58">
        <v>752</v>
      </c>
      <c r="S58">
        <v>458</v>
      </c>
      <c r="T58" s="5">
        <v>2.572285527553229</v>
      </c>
      <c r="U58" s="5">
        <v>0.19960047057506947</v>
      </c>
      <c r="V58" s="5">
        <v>-90.078441931891604</v>
      </c>
      <c r="W58" s="5">
        <v>3.7575244392380622E-2</v>
      </c>
      <c r="X58" s="5">
        <v>1.0032997513655739</v>
      </c>
      <c r="Y58" s="5">
        <v>0.10206983389594872</v>
      </c>
      <c r="Z58" s="5">
        <v>6.8128097961643137</v>
      </c>
      <c r="AA58" s="5">
        <v>0.16556215347799491</v>
      </c>
      <c r="AB58" s="5">
        <v>0.35964819393974451</v>
      </c>
      <c r="AC58" s="5">
        <v>7.516705265173361E-2</v>
      </c>
      <c r="AD58" s="5">
        <v>1.090594049010275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850"/>
  <sheetViews>
    <sheetView workbookViewId="0"/>
  </sheetViews>
  <sheetFormatPr baseColWidth="10" defaultColWidth="8.83203125" defaultRowHeight="14" x14ac:dyDescent="0"/>
  <sheetData>
    <row r="1" spans="1:2">
      <c r="A1" t="s">
        <v>139</v>
      </c>
      <c r="B1">
        <v>43</v>
      </c>
    </row>
    <row r="2" spans="1:2">
      <c r="A2" t="s">
        <v>0</v>
      </c>
    </row>
    <row r="3" spans="1:2">
      <c r="A3" t="s">
        <v>0</v>
      </c>
    </row>
    <row r="4" spans="1:2">
      <c r="A4" t="s">
        <v>0</v>
      </c>
    </row>
    <row r="5" spans="1:2">
      <c r="A5" t="s">
        <v>1</v>
      </c>
    </row>
    <row r="6" spans="1:2">
      <c r="A6" t="s">
        <v>2</v>
      </c>
    </row>
    <row r="7" spans="1:2">
      <c r="A7" t="s">
        <v>3</v>
      </c>
    </row>
    <row r="8" spans="1:2">
      <c r="A8" t="s">
        <v>4</v>
      </c>
    </row>
    <row r="9" spans="1:2">
      <c r="A9" t="s">
        <v>5</v>
      </c>
    </row>
    <row r="10" spans="1:2">
      <c r="A10" t="s">
        <v>6</v>
      </c>
    </row>
    <row r="11" spans="1:2">
      <c r="A11" t="s">
        <v>7</v>
      </c>
    </row>
    <row r="12" spans="1:2">
      <c r="A12" t="s">
        <v>8</v>
      </c>
    </row>
    <row r="13" spans="1:2">
      <c r="A13" t="s">
        <v>9</v>
      </c>
    </row>
    <row r="14" spans="1:2">
      <c r="A14" t="s">
        <v>10</v>
      </c>
    </row>
    <row r="15" spans="1:2">
      <c r="A15" t="s">
        <v>11</v>
      </c>
    </row>
    <row r="16" spans="1:2">
      <c r="A16" t="s">
        <v>0</v>
      </c>
    </row>
    <row r="17" spans="1:10">
      <c r="A17" t="s">
        <v>0</v>
      </c>
    </row>
    <row r="18" spans="1:10">
      <c r="A18" t="s">
        <v>123</v>
      </c>
      <c r="B18" t="s">
        <v>102</v>
      </c>
      <c r="C18" t="s">
        <v>105</v>
      </c>
      <c r="D18" t="s">
        <v>122</v>
      </c>
      <c r="E18" t="s">
        <v>121</v>
      </c>
      <c r="F18" t="s">
        <v>142</v>
      </c>
    </row>
    <row r="19" spans="1:10">
      <c r="A19">
        <v>1</v>
      </c>
      <c r="B19">
        <v>-91.947999999999993</v>
      </c>
      <c r="C19">
        <v>3922</v>
      </c>
      <c r="D19">
        <v>800000</v>
      </c>
      <c r="E19">
        <v>391</v>
      </c>
      <c r="F19" s="3"/>
      <c r="J19" t="s">
        <v>141</v>
      </c>
    </row>
    <row r="20" spans="1:10">
      <c r="A20">
        <v>2</v>
      </c>
      <c r="B20">
        <v>-91.838999999999999</v>
      </c>
      <c r="C20">
        <v>3922</v>
      </c>
      <c r="D20">
        <v>800000</v>
      </c>
      <c r="E20">
        <v>456</v>
      </c>
      <c r="F20" s="3"/>
    </row>
    <row r="21" spans="1:10">
      <c r="A21">
        <v>3</v>
      </c>
      <c r="B21">
        <v>-91.724000000000004</v>
      </c>
      <c r="C21">
        <v>3922</v>
      </c>
      <c r="D21">
        <v>800000</v>
      </c>
      <c r="E21">
        <v>403</v>
      </c>
      <c r="F21" s="3"/>
    </row>
    <row r="22" spans="1:10">
      <c r="A22">
        <v>4</v>
      </c>
      <c r="B22">
        <v>-91.611999999999995</v>
      </c>
      <c r="C22">
        <v>3922</v>
      </c>
      <c r="D22">
        <v>800000</v>
      </c>
      <c r="E22">
        <v>496</v>
      </c>
      <c r="F22" s="3">
        <v>477.6558041236508</v>
      </c>
    </row>
    <row r="23" spans="1:10">
      <c r="A23">
        <v>5</v>
      </c>
      <c r="B23">
        <v>-91.5</v>
      </c>
      <c r="C23">
        <v>3922</v>
      </c>
      <c r="D23">
        <v>800000</v>
      </c>
      <c r="E23">
        <v>447</v>
      </c>
      <c r="F23" s="3">
        <v>486.43724333537693</v>
      </c>
    </row>
    <row r="24" spans="1:10">
      <c r="A24">
        <v>6</v>
      </c>
      <c r="B24">
        <v>-91.394000000000005</v>
      </c>
      <c r="C24">
        <v>3922</v>
      </c>
      <c r="D24">
        <v>800000</v>
      </c>
      <c r="E24">
        <v>510</v>
      </c>
      <c r="F24" s="3">
        <v>497.84375181384786</v>
      </c>
    </row>
    <row r="25" spans="1:10">
      <c r="A25">
        <v>7</v>
      </c>
      <c r="B25">
        <v>-91.281000000000006</v>
      </c>
      <c r="C25">
        <v>3922</v>
      </c>
      <c r="D25">
        <v>800000</v>
      </c>
      <c r="E25">
        <v>502</v>
      </c>
      <c r="F25" s="3">
        <v>515.24681388846693</v>
      </c>
    </row>
    <row r="26" spans="1:10">
      <c r="A26">
        <v>8</v>
      </c>
      <c r="B26">
        <v>-91.165000000000006</v>
      </c>
      <c r="C26">
        <v>3922</v>
      </c>
      <c r="D26">
        <v>800000</v>
      </c>
      <c r="E26">
        <v>553</v>
      </c>
      <c r="F26" s="3">
        <v>541.06688078847196</v>
      </c>
    </row>
    <row r="27" spans="1:10">
      <c r="A27">
        <v>9</v>
      </c>
      <c r="B27">
        <v>-91.049000000000007</v>
      </c>
      <c r="C27">
        <v>3922</v>
      </c>
      <c r="D27">
        <v>800000</v>
      </c>
      <c r="E27">
        <v>569</v>
      </c>
      <c r="F27" s="3">
        <v>576.83298175407583</v>
      </c>
    </row>
    <row r="28" spans="1:10">
      <c r="A28">
        <v>10</v>
      </c>
      <c r="B28">
        <v>-90.933999999999997</v>
      </c>
      <c r="C28">
        <v>3922</v>
      </c>
      <c r="D28">
        <v>800000</v>
      </c>
      <c r="E28">
        <v>636</v>
      </c>
      <c r="F28" s="3">
        <v>622.26667835864043</v>
      </c>
    </row>
    <row r="29" spans="1:10">
      <c r="A29">
        <v>11</v>
      </c>
      <c r="B29">
        <v>-90.823999999999998</v>
      </c>
      <c r="C29">
        <v>3922</v>
      </c>
      <c r="D29">
        <v>800000</v>
      </c>
      <c r="E29">
        <v>698</v>
      </c>
      <c r="F29" s="3">
        <v>672.56587723958592</v>
      </c>
    </row>
    <row r="30" spans="1:10">
      <c r="A30">
        <v>12</v>
      </c>
      <c r="B30">
        <v>-90.709000000000003</v>
      </c>
      <c r="C30">
        <v>3922</v>
      </c>
      <c r="D30">
        <v>800000</v>
      </c>
      <c r="E30">
        <v>677</v>
      </c>
      <c r="F30" s="3">
        <v>726.62058851002075</v>
      </c>
    </row>
    <row r="31" spans="1:10">
      <c r="A31">
        <v>13</v>
      </c>
      <c r="B31">
        <v>-90.594999999999999</v>
      </c>
      <c r="C31">
        <v>3922</v>
      </c>
      <c r="D31">
        <v>800000</v>
      </c>
      <c r="E31">
        <v>779</v>
      </c>
      <c r="F31" s="3">
        <v>773.63909425259669</v>
      </c>
    </row>
    <row r="32" spans="1:10">
      <c r="A32">
        <v>14</v>
      </c>
      <c r="B32">
        <v>-90.486999999999995</v>
      </c>
      <c r="C32">
        <v>3922</v>
      </c>
      <c r="D32">
        <v>800000</v>
      </c>
      <c r="E32">
        <v>809</v>
      </c>
      <c r="F32" s="3">
        <v>804.53878276408977</v>
      </c>
    </row>
    <row r="33" spans="1:6">
      <c r="A33">
        <v>15</v>
      </c>
      <c r="B33">
        <v>-90.372</v>
      </c>
      <c r="C33">
        <v>3922</v>
      </c>
      <c r="D33">
        <v>800000</v>
      </c>
      <c r="E33">
        <v>840</v>
      </c>
      <c r="F33" s="3">
        <v>816.98213501309704</v>
      </c>
    </row>
    <row r="34" spans="1:6">
      <c r="A34">
        <v>16</v>
      </c>
      <c r="B34">
        <v>-90.256</v>
      </c>
      <c r="C34">
        <v>3922</v>
      </c>
      <c r="D34">
        <v>800000</v>
      </c>
      <c r="E34">
        <v>817</v>
      </c>
      <c r="F34" s="3">
        <v>806.5726682861698</v>
      </c>
    </row>
    <row r="35" spans="1:6">
      <c r="A35">
        <v>17</v>
      </c>
      <c r="B35">
        <v>-90.14</v>
      </c>
      <c r="C35">
        <v>3922</v>
      </c>
      <c r="D35">
        <v>800000</v>
      </c>
      <c r="E35">
        <v>772</v>
      </c>
      <c r="F35" s="3">
        <v>776.79243977593649</v>
      </c>
    </row>
    <row r="36" spans="1:6">
      <c r="A36">
        <v>18</v>
      </c>
      <c r="B36">
        <v>-90.025000000000006</v>
      </c>
      <c r="C36">
        <v>3922</v>
      </c>
      <c r="D36">
        <v>800000</v>
      </c>
      <c r="E36">
        <v>735</v>
      </c>
      <c r="F36" s="3">
        <v>735.73868226788181</v>
      </c>
    </row>
    <row r="37" spans="1:6">
      <c r="A37">
        <v>19</v>
      </c>
      <c r="B37">
        <v>-89.918999999999997</v>
      </c>
      <c r="C37">
        <v>3922</v>
      </c>
      <c r="D37">
        <v>800000</v>
      </c>
      <c r="E37">
        <v>665</v>
      </c>
      <c r="F37" s="3">
        <v>695.32962577872956</v>
      </c>
    </row>
    <row r="38" spans="1:6">
      <c r="A38">
        <v>20</v>
      </c>
      <c r="B38">
        <v>-89.805999999999997</v>
      </c>
      <c r="C38">
        <v>3922</v>
      </c>
      <c r="D38">
        <v>800000</v>
      </c>
      <c r="E38">
        <v>652</v>
      </c>
      <c r="F38" s="3">
        <v>656.30203190668738</v>
      </c>
    </row>
    <row r="39" spans="1:6">
      <c r="A39">
        <v>21</v>
      </c>
      <c r="B39">
        <v>-89.691000000000003</v>
      </c>
      <c r="C39">
        <v>3922</v>
      </c>
      <c r="D39">
        <v>800000</v>
      </c>
      <c r="E39">
        <v>626</v>
      </c>
      <c r="F39" s="3">
        <v>625.25522581188545</v>
      </c>
    </row>
    <row r="40" spans="1:6">
      <c r="A40">
        <v>22</v>
      </c>
      <c r="B40">
        <v>-89.576999999999998</v>
      </c>
      <c r="C40">
        <v>3922</v>
      </c>
      <c r="D40">
        <v>800000</v>
      </c>
      <c r="E40">
        <v>613</v>
      </c>
      <c r="F40" s="3">
        <v>604.50755600794969</v>
      </c>
    </row>
    <row r="41" spans="1:6">
      <c r="A41">
        <v>23</v>
      </c>
      <c r="B41">
        <v>-89.457999999999998</v>
      </c>
      <c r="C41">
        <v>3922</v>
      </c>
      <c r="D41">
        <v>800000</v>
      </c>
      <c r="E41">
        <v>626</v>
      </c>
      <c r="F41" s="3">
        <v>592.45075862128135</v>
      </c>
    </row>
    <row r="42" spans="1:6">
      <c r="A42">
        <v>24</v>
      </c>
      <c r="B42">
        <v>-89.341999999999999</v>
      </c>
      <c r="C42">
        <v>3922</v>
      </c>
      <c r="D42">
        <v>800000</v>
      </c>
      <c r="E42">
        <v>620</v>
      </c>
      <c r="F42" s="3">
        <v>587.849452995614</v>
      </c>
    </row>
    <row r="43" spans="1:6">
      <c r="A43">
        <v>25</v>
      </c>
      <c r="B43">
        <v>-89.234999999999999</v>
      </c>
      <c r="C43">
        <v>3922</v>
      </c>
      <c r="D43">
        <v>800000</v>
      </c>
      <c r="E43">
        <v>567</v>
      </c>
      <c r="F43" s="3">
        <v>587.76819624507118</v>
      </c>
    </row>
    <row r="44" spans="1:6">
      <c r="A44">
        <v>26</v>
      </c>
      <c r="B44">
        <v>-89.13</v>
      </c>
      <c r="C44">
        <v>3922</v>
      </c>
      <c r="D44">
        <v>800000</v>
      </c>
      <c r="E44">
        <v>681</v>
      </c>
      <c r="F44" s="3">
        <v>590.03689060723218</v>
      </c>
    </row>
    <row r="45" spans="1:6">
      <c r="A45">
        <v>27</v>
      </c>
      <c r="B45">
        <v>-89.016000000000005</v>
      </c>
      <c r="C45">
        <v>3922</v>
      </c>
      <c r="D45">
        <v>800000</v>
      </c>
      <c r="E45">
        <v>571</v>
      </c>
      <c r="F45" s="3">
        <v>593.95213931809803</v>
      </c>
    </row>
    <row r="46" spans="1:6">
      <c r="A46">
        <v>28</v>
      </c>
      <c r="B46">
        <v>-88.896000000000001</v>
      </c>
      <c r="C46">
        <v>3922</v>
      </c>
      <c r="D46">
        <v>800000</v>
      </c>
      <c r="E46">
        <v>603</v>
      </c>
      <c r="F46" s="3">
        <v>598.87449970519515</v>
      </c>
    </row>
    <row r="47" spans="1:6">
      <c r="A47">
        <v>29</v>
      </c>
      <c r="B47">
        <v>-88.790999999999997</v>
      </c>
      <c r="C47">
        <v>3922</v>
      </c>
      <c r="D47">
        <v>800000</v>
      </c>
      <c r="E47">
        <v>606</v>
      </c>
      <c r="F47" s="3">
        <v>603.47987254678378</v>
      </c>
    </row>
    <row r="48" spans="1:6">
      <c r="A48">
        <v>30</v>
      </c>
      <c r="B48">
        <v>-88.671999999999997</v>
      </c>
      <c r="C48">
        <v>3922</v>
      </c>
      <c r="D48">
        <v>800000</v>
      </c>
      <c r="E48">
        <v>583</v>
      </c>
      <c r="F48" s="3">
        <v>608.83352038085809</v>
      </c>
    </row>
    <row r="49" spans="1:6">
      <c r="A49">
        <v>31</v>
      </c>
      <c r="B49">
        <v>-88.56</v>
      </c>
      <c r="C49">
        <v>3922</v>
      </c>
      <c r="D49">
        <v>800000</v>
      </c>
      <c r="E49">
        <v>583</v>
      </c>
      <c r="F49" s="3">
        <v>613.92113979923249</v>
      </c>
    </row>
    <row r="50" spans="1:6">
      <c r="A50">
        <v>32</v>
      </c>
      <c r="B50">
        <v>-88.451999999999998</v>
      </c>
      <c r="C50">
        <v>3922</v>
      </c>
      <c r="D50">
        <v>800000</v>
      </c>
      <c r="E50">
        <v>605</v>
      </c>
      <c r="F50" s="3">
        <v>618.84214769498169</v>
      </c>
    </row>
    <row r="51" spans="1:6">
      <c r="A51" t="s">
        <v>0</v>
      </c>
    </row>
    <row r="52" spans="1:6">
      <c r="A52" t="s">
        <v>0</v>
      </c>
    </row>
    <row r="53" spans="1:6">
      <c r="A53" t="s">
        <v>0</v>
      </c>
    </row>
    <row r="54" spans="1:6">
      <c r="A54" t="s">
        <v>0</v>
      </c>
    </row>
    <row r="55" spans="1:6">
      <c r="A55" t="s">
        <v>12</v>
      </c>
    </row>
    <row r="56" spans="1:6">
      <c r="A56" t="s">
        <v>2</v>
      </c>
    </row>
    <row r="57" spans="1:6">
      <c r="A57" t="s">
        <v>3</v>
      </c>
    </row>
    <row r="58" spans="1:6">
      <c r="A58" t="s">
        <v>4</v>
      </c>
    </row>
    <row r="59" spans="1:6">
      <c r="A59" t="s">
        <v>5</v>
      </c>
    </row>
    <row r="60" spans="1:6">
      <c r="A60" t="s">
        <v>13</v>
      </c>
    </row>
    <row r="61" spans="1:6">
      <c r="A61" t="s">
        <v>7</v>
      </c>
    </row>
    <row r="62" spans="1:6">
      <c r="A62" t="s">
        <v>8</v>
      </c>
    </row>
    <row r="63" spans="1:6">
      <c r="A63" t="s">
        <v>9</v>
      </c>
    </row>
    <row r="64" spans="1:6">
      <c r="A64" t="s">
        <v>10</v>
      </c>
    </row>
    <row r="65" spans="1:10">
      <c r="A65" t="s">
        <v>11</v>
      </c>
    </row>
    <row r="66" spans="1:10">
      <c r="A66" t="s">
        <v>0</v>
      </c>
    </row>
    <row r="67" spans="1:10">
      <c r="A67" t="s">
        <v>0</v>
      </c>
    </row>
    <row r="68" spans="1:10">
      <c r="A68" t="s">
        <v>123</v>
      </c>
      <c r="B68" t="s">
        <v>102</v>
      </c>
      <c r="C68" t="s">
        <v>105</v>
      </c>
      <c r="D68" t="s">
        <v>122</v>
      </c>
      <c r="E68" t="s">
        <v>121</v>
      </c>
      <c r="F68" t="s">
        <v>142</v>
      </c>
    </row>
    <row r="69" spans="1:10">
      <c r="A69">
        <v>1</v>
      </c>
      <c r="B69">
        <v>-91.947999999999993</v>
      </c>
      <c r="C69">
        <v>3906</v>
      </c>
      <c r="D69">
        <v>800000</v>
      </c>
      <c r="E69">
        <v>448</v>
      </c>
      <c r="F69" s="3"/>
      <c r="J69" t="s">
        <v>154</v>
      </c>
    </row>
    <row r="70" spans="1:10">
      <c r="A70">
        <v>2</v>
      </c>
      <c r="B70">
        <v>-91.838999999999999</v>
      </c>
      <c r="C70">
        <v>3906</v>
      </c>
      <c r="D70">
        <v>800000</v>
      </c>
      <c r="E70">
        <v>413</v>
      </c>
      <c r="F70" s="3"/>
    </row>
    <row r="71" spans="1:10">
      <c r="A71">
        <v>3</v>
      </c>
      <c r="B71">
        <v>-91.724000000000004</v>
      </c>
      <c r="C71">
        <v>3906</v>
      </c>
      <c r="D71">
        <v>800000</v>
      </c>
      <c r="E71">
        <v>413</v>
      </c>
      <c r="F71" s="3"/>
    </row>
    <row r="72" spans="1:10">
      <c r="A72">
        <v>4</v>
      </c>
      <c r="B72">
        <v>-91.611999999999995</v>
      </c>
      <c r="C72">
        <v>3906</v>
      </c>
      <c r="D72">
        <v>800000</v>
      </c>
      <c r="E72">
        <v>474</v>
      </c>
      <c r="F72" s="3">
        <v>482.95527651541448</v>
      </c>
    </row>
    <row r="73" spans="1:10">
      <c r="A73">
        <v>5</v>
      </c>
      <c r="B73">
        <v>-91.5</v>
      </c>
      <c r="C73">
        <v>3906</v>
      </c>
      <c r="D73">
        <v>800000</v>
      </c>
      <c r="E73">
        <v>493</v>
      </c>
      <c r="F73" s="3">
        <v>489.23217778370361</v>
      </c>
    </row>
    <row r="74" spans="1:10">
      <c r="A74">
        <v>6</v>
      </c>
      <c r="B74">
        <v>-91.394000000000005</v>
      </c>
      <c r="C74">
        <v>3906</v>
      </c>
      <c r="D74">
        <v>800000</v>
      </c>
      <c r="E74">
        <v>463</v>
      </c>
      <c r="F74" s="3">
        <v>496.4478647845138</v>
      </c>
    </row>
    <row r="75" spans="1:10">
      <c r="A75">
        <v>7</v>
      </c>
      <c r="B75">
        <v>-91.281000000000006</v>
      </c>
      <c r="C75">
        <v>3906</v>
      </c>
      <c r="D75">
        <v>800000</v>
      </c>
      <c r="E75">
        <v>512</v>
      </c>
      <c r="F75" s="3">
        <v>506.50855962328706</v>
      </c>
    </row>
    <row r="76" spans="1:10">
      <c r="A76">
        <v>8</v>
      </c>
      <c r="B76">
        <v>-91.165000000000006</v>
      </c>
      <c r="C76">
        <v>3906</v>
      </c>
      <c r="D76">
        <v>800000</v>
      </c>
      <c r="E76">
        <v>570</v>
      </c>
      <c r="F76" s="3">
        <v>520.87214295209401</v>
      </c>
    </row>
    <row r="77" spans="1:10">
      <c r="A77">
        <v>9</v>
      </c>
      <c r="B77">
        <v>-91.049000000000007</v>
      </c>
      <c r="C77">
        <v>3906</v>
      </c>
      <c r="D77">
        <v>800000</v>
      </c>
      <c r="E77">
        <v>535</v>
      </c>
      <c r="F77" s="3">
        <v>541.12133659633105</v>
      </c>
    </row>
    <row r="78" spans="1:10">
      <c r="A78">
        <v>10</v>
      </c>
      <c r="B78">
        <v>-90.933999999999997</v>
      </c>
      <c r="C78">
        <v>3906</v>
      </c>
      <c r="D78">
        <v>800000</v>
      </c>
      <c r="E78">
        <v>595</v>
      </c>
      <c r="F78" s="3">
        <v>568.5533330621605</v>
      </c>
    </row>
    <row r="79" spans="1:10">
      <c r="A79">
        <v>11</v>
      </c>
      <c r="B79">
        <v>-90.823999999999998</v>
      </c>
      <c r="C79">
        <v>3906</v>
      </c>
      <c r="D79">
        <v>800000</v>
      </c>
      <c r="E79">
        <v>614</v>
      </c>
      <c r="F79" s="3">
        <v>602.1642312937804</v>
      </c>
    </row>
    <row r="80" spans="1:10">
      <c r="A80">
        <v>12</v>
      </c>
      <c r="B80">
        <v>-90.709000000000003</v>
      </c>
      <c r="C80">
        <v>3906</v>
      </c>
      <c r="D80">
        <v>800000</v>
      </c>
      <c r="E80">
        <v>597</v>
      </c>
      <c r="F80" s="3">
        <v>643.82982103054098</v>
      </c>
    </row>
    <row r="81" spans="1:6">
      <c r="A81">
        <v>13</v>
      </c>
      <c r="B81">
        <v>-90.594999999999999</v>
      </c>
      <c r="C81">
        <v>3906</v>
      </c>
      <c r="D81">
        <v>800000</v>
      </c>
      <c r="E81">
        <v>654</v>
      </c>
      <c r="F81" s="3">
        <v>688.32735096519548</v>
      </c>
    </row>
    <row r="82" spans="1:6">
      <c r="A82">
        <v>14</v>
      </c>
      <c r="B82">
        <v>-90.486999999999995</v>
      </c>
      <c r="C82">
        <v>3906</v>
      </c>
      <c r="D82">
        <v>800000</v>
      </c>
      <c r="E82">
        <v>736</v>
      </c>
      <c r="F82" s="3">
        <v>728.51649438714935</v>
      </c>
    </row>
    <row r="83" spans="1:6">
      <c r="A83">
        <v>15</v>
      </c>
      <c r="B83">
        <v>-90.372</v>
      </c>
      <c r="C83">
        <v>3906</v>
      </c>
      <c r="D83">
        <v>800000</v>
      </c>
      <c r="E83">
        <v>813</v>
      </c>
      <c r="F83" s="3">
        <v>763.03438913762989</v>
      </c>
    </row>
    <row r="84" spans="1:6">
      <c r="A84">
        <v>16</v>
      </c>
      <c r="B84">
        <v>-90.256</v>
      </c>
      <c r="C84">
        <v>3906</v>
      </c>
      <c r="D84">
        <v>800000</v>
      </c>
      <c r="E84">
        <v>794</v>
      </c>
      <c r="F84" s="3">
        <v>783.47922662755377</v>
      </c>
    </row>
    <row r="85" spans="1:6">
      <c r="A85">
        <v>17</v>
      </c>
      <c r="B85">
        <v>-90.14</v>
      </c>
      <c r="C85">
        <v>3906</v>
      </c>
      <c r="D85">
        <v>800000</v>
      </c>
      <c r="E85">
        <v>768</v>
      </c>
      <c r="F85" s="3">
        <v>786.22734821759684</v>
      </c>
    </row>
    <row r="86" spans="1:6">
      <c r="A86">
        <v>18</v>
      </c>
      <c r="B86">
        <v>-90.025000000000006</v>
      </c>
      <c r="C86">
        <v>3906</v>
      </c>
      <c r="D86">
        <v>800000</v>
      </c>
      <c r="E86">
        <v>800</v>
      </c>
      <c r="F86" s="3">
        <v>771.9814922721124</v>
      </c>
    </row>
    <row r="87" spans="1:6">
      <c r="A87">
        <v>19</v>
      </c>
      <c r="B87">
        <v>-89.918999999999997</v>
      </c>
      <c r="C87">
        <v>3906</v>
      </c>
      <c r="D87">
        <v>800000</v>
      </c>
      <c r="E87">
        <v>747</v>
      </c>
      <c r="F87" s="3">
        <v>747.30402784230853</v>
      </c>
    </row>
    <row r="88" spans="1:6">
      <c r="A88">
        <v>20</v>
      </c>
      <c r="B88">
        <v>-89.805999999999997</v>
      </c>
      <c r="C88">
        <v>3906</v>
      </c>
      <c r="D88">
        <v>800000</v>
      </c>
      <c r="E88">
        <v>680</v>
      </c>
      <c r="F88" s="3">
        <v>714.33195604046352</v>
      </c>
    </row>
    <row r="89" spans="1:6">
      <c r="A89">
        <v>21</v>
      </c>
      <c r="B89">
        <v>-89.691000000000003</v>
      </c>
      <c r="C89">
        <v>3906</v>
      </c>
      <c r="D89">
        <v>800000</v>
      </c>
      <c r="E89">
        <v>671</v>
      </c>
      <c r="F89" s="3">
        <v>679.89026395751</v>
      </c>
    </row>
    <row r="90" spans="1:6">
      <c r="A90">
        <v>22</v>
      </c>
      <c r="B90">
        <v>-89.576999999999998</v>
      </c>
      <c r="C90">
        <v>3906</v>
      </c>
      <c r="D90">
        <v>800000</v>
      </c>
      <c r="E90">
        <v>618</v>
      </c>
      <c r="F90" s="3">
        <v>649.90379020585158</v>
      </c>
    </row>
    <row r="91" spans="1:6">
      <c r="A91">
        <v>23</v>
      </c>
      <c r="B91">
        <v>-89.457999999999998</v>
      </c>
      <c r="C91">
        <v>3906</v>
      </c>
      <c r="D91">
        <v>800000</v>
      </c>
      <c r="E91">
        <v>645</v>
      </c>
      <c r="F91" s="3">
        <v>626.1120858866658</v>
      </c>
    </row>
    <row r="92" spans="1:6">
      <c r="A92">
        <v>24</v>
      </c>
      <c r="B92">
        <v>-89.341999999999999</v>
      </c>
      <c r="C92">
        <v>3906</v>
      </c>
      <c r="D92">
        <v>800000</v>
      </c>
      <c r="E92">
        <v>694</v>
      </c>
      <c r="F92" s="3">
        <v>611.01920184397841</v>
      </c>
    </row>
    <row r="93" spans="1:6">
      <c r="A93">
        <v>25</v>
      </c>
      <c r="B93">
        <v>-89.234999999999999</v>
      </c>
      <c r="C93">
        <v>3906</v>
      </c>
      <c r="D93">
        <v>800000</v>
      </c>
      <c r="E93">
        <v>634</v>
      </c>
      <c r="F93" s="3">
        <v>603.38296420915037</v>
      </c>
    </row>
    <row r="94" spans="1:6">
      <c r="A94">
        <v>26</v>
      </c>
      <c r="B94">
        <v>-89.13</v>
      </c>
      <c r="C94">
        <v>3906</v>
      </c>
      <c r="D94">
        <v>800000</v>
      </c>
      <c r="E94">
        <v>563</v>
      </c>
      <c r="F94" s="3">
        <v>600.42640772140373</v>
      </c>
    </row>
    <row r="95" spans="1:6">
      <c r="A95">
        <v>27</v>
      </c>
      <c r="B95">
        <v>-89.016000000000005</v>
      </c>
      <c r="C95">
        <v>3906</v>
      </c>
      <c r="D95">
        <v>800000</v>
      </c>
      <c r="E95">
        <v>599</v>
      </c>
      <c r="F95" s="3">
        <v>600.74298957567203</v>
      </c>
    </row>
    <row r="96" spans="1:6">
      <c r="A96">
        <v>28</v>
      </c>
      <c r="B96">
        <v>-88.896000000000001</v>
      </c>
      <c r="C96">
        <v>3906</v>
      </c>
      <c r="D96">
        <v>800000</v>
      </c>
      <c r="E96">
        <v>583</v>
      </c>
      <c r="F96" s="3">
        <v>603.5233311271096</v>
      </c>
    </row>
    <row r="97" spans="1:6">
      <c r="A97">
        <v>29</v>
      </c>
      <c r="B97">
        <v>-88.790999999999997</v>
      </c>
      <c r="C97">
        <v>3906</v>
      </c>
      <c r="D97">
        <v>800000</v>
      </c>
      <c r="E97">
        <v>626</v>
      </c>
      <c r="F97" s="3">
        <v>607.10560645182034</v>
      </c>
    </row>
    <row r="98" spans="1:6">
      <c r="A98">
        <v>30</v>
      </c>
      <c r="B98">
        <v>-88.671999999999997</v>
      </c>
      <c r="C98">
        <v>3906</v>
      </c>
      <c r="D98">
        <v>800000</v>
      </c>
      <c r="E98">
        <v>593</v>
      </c>
      <c r="F98" s="3">
        <v>611.81994968341417</v>
      </c>
    </row>
    <row r="99" spans="1:6">
      <c r="A99">
        <v>31</v>
      </c>
      <c r="B99">
        <v>-88.56</v>
      </c>
      <c r="C99">
        <v>3906</v>
      </c>
      <c r="D99">
        <v>800000</v>
      </c>
      <c r="E99">
        <v>611</v>
      </c>
      <c r="F99" s="3">
        <v>616.55661421022251</v>
      </c>
    </row>
    <row r="100" spans="1:6">
      <c r="A100">
        <v>32</v>
      </c>
      <c r="B100">
        <v>-88.451999999999998</v>
      </c>
      <c r="C100">
        <v>3906</v>
      </c>
      <c r="D100">
        <v>800000</v>
      </c>
      <c r="E100">
        <v>623</v>
      </c>
      <c r="F100" s="3">
        <v>621.24170998609407</v>
      </c>
    </row>
    <row r="101" spans="1:6">
      <c r="A101" t="s">
        <v>0</v>
      </c>
    </row>
    <row r="102" spans="1:6">
      <c r="A102" t="s">
        <v>0</v>
      </c>
    </row>
    <row r="103" spans="1:6">
      <c r="A103" t="s">
        <v>0</v>
      </c>
    </row>
    <row r="104" spans="1:6">
      <c r="A104" t="s">
        <v>0</v>
      </c>
    </row>
    <row r="105" spans="1:6">
      <c r="A105" t="s">
        <v>14</v>
      </c>
    </row>
    <row r="106" spans="1:6">
      <c r="A106" t="s">
        <v>2</v>
      </c>
    </row>
    <row r="107" spans="1:6">
      <c r="A107" t="s">
        <v>3</v>
      </c>
    </row>
    <row r="108" spans="1:6">
      <c r="A108" t="s">
        <v>4</v>
      </c>
    </row>
    <row r="109" spans="1:6">
      <c r="A109" t="s">
        <v>5</v>
      </c>
    </row>
    <row r="110" spans="1:6">
      <c r="A110" t="s">
        <v>15</v>
      </c>
    </row>
    <row r="111" spans="1:6">
      <c r="A111" t="s">
        <v>7</v>
      </c>
    </row>
    <row r="112" spans="1:6">
      <c r="A112" t="s">
        <v>8</v>
      </c>
    </row>
    <row r="113" spans="1:10">
      <c r="A113" t="s">
        <v>9</v>
      </c>
    </row>
    <row r="114" spans="1:10">
      <c r="A114" t="s">
        <v>10</v>
      </c>
    </row>
    <row r="115" spans="1:10">
      <c r="A115" t="s">
        <v>11</v>
      </c>
    </row>
    <row r="116" spans="1:10">
      <c r="A116" t="s">
        <v>0</v>
      </c>
    </row>
    <row r="117" spans="1:10">
      <c r="A117" t="s">
        <v>0</v>
      </c>
    </row>
    <row r="118" spans="1:10">
      <c r="A118" t="s">
        <v>123</v>
      </c>
      <c r="B118" t="s">
        <v>102</v>
      </c>
      <c r="C118" t="s">
        <v>105</v>
      </c>
      <c r="D118" t="s">
        <v>122</v>
      </c>
      <c r="E118" t="s">
        <v>121</v>
      </c>
      <c r="F118" t="s">
        <v>142</v>
      </c>
    </row>
    <row r="119" spans="1:10">
      <c r="A119">
        <v>1</v>
      </c>
      <c r="B119">
        <v>-91.947999999999993</v>
      </c>
      <c r="C119">
        <v>3915</v>
      </c>
      <c r="D119">
        <v>800000</v>
      </c>
      <c r="E119">
        <v>438</v>
      </c>
      <c r="F119" s="3"/>
      <c r="J119" t="s">
        <v>155</v>
      </c>
    </row>
    <row r="120" spans="1:10">
      <c r="A120">
        <v>2</v>
      </c>
      <c r="B120">
        <v>-91.838999999999999</v>
      </c>
      <c r="C120">
        <v>3915</v>
      </c>
      <c r="D120">
        <v>800000</v>
      </c>
      <c r="E120">
        <v>411</v>
      </c>
      <c r="F120" s="3"/>
    </row>
    <row r="121" spans="1:10">
      <c r="A121">
        <v>3</v>
      </c>
      <c r="B121">
        <v>-91.724000000000004</v>
      </c>
      <c r="C121">
        <v>3915</v>
      </c>
      <c r="D121">
        <v>800000</v>
      </c>
      <c r="E121">
        <v>456</v>
      </c>
      <c r="F121" s="3"/>
    </row>
    <row r="122" spans="1:10">
      <c r="A122">
        <v>4</v>
      </c>
      <c r="B122">
        <v>-91.611999999999995</v>
      </c>
      <c r="C122">
        <v>3915</v>
      </c>
      <c r="D122">
        <v>800000</v>
      </c>
      <c r="E122">
        <v>453</v>
      </c>
      <c r="F122" s="3">
        <v>485.6555557530304</v>
      </c>
    </row>
    <row r="123" spans="1:10">
      <c r="A123">
        <v>5</v>
      </c>
      <c r="B123">
        <v>-91.5</v>
      </c>
      <c r="C123">
        <v>3915</v>
      </c>
      <c r="D123">
        <v>800000</v>
      </c>
      <c r="E123">
        <v>476</v>
      </c>
      <c r="F123" s="3">
        <v>491.36590011736257</v>
      </c>
    </row>
    <row r="124" spans="1:10">
      <c r="A124">
        <v>6</v>
      </c>
      <c r="B124">
        <v>-91.394000000000005</v>
      </c>
      <c r="C124">
        <v>3915</v>
      </c>
      <c r="D124">
        <v>800000</v>
      </c>
      <c r="E124">
        <v>537</v>
      </c>
      <c r="F124" s="3">
        <v>497.4760129927912</v>
      </c>
    </row>
    <row r="125" spans="1:10">
      <c r="A125">
        <v>7</v>
      </c>
      <c r="B125">
        <v>-91.281000000000006</v>
      </c>
      <c r="C125">
        <v>3915</v>
      </c>
      <c r="D125">
        <v>800000</v>
      </c>
      <c r="E125">
        <v>493</v>
      </c>
      <c r="F125" s="3">
        <v>505.49931881754787</v>
      </c>
    </row>
    <row r="126" spans="1:10">
      <c r="A126">
        <v>8</v>
      </c>
      <c r="B126">
        <v>-91.165000000000006</v>
      </c>
      <c r="C126">
        <v>3915</v>
      </c>
      <c r="D126">
        <v>800000</v>
      </c>
      <c r="E126">
        <v>546</v>
      </c>
      <c r="F126" s="3">
        <v>516.69108220561259</v>
      </c>
    </row>
    <row r="127" spans="1:10">
      <c r="A127">
        <v>9</v>
      </c>
      <c r="B127">
        <v>-91.049000000000007</v>
      </c>
      <c r="C127">
        <v>3915</v>
      </c>
      <c r="D127">
        <v>800000</v>
      </c>
      <c r="E127">
        <v>538</v>
      </c>
      <c r="F127" s="3">
        <v>532.83721025682041</v>
      </c>
    </row>
    <row r="128" spans="1:10">
      <c r="A128">
        <v>10</v>
      </c>
      <c r="B128">
        <v>-90.933999999999997</v>
      </c>
      <c r="C128">
        <v>3915</v>
      </c>
      <c r="D128">
        <v>800000</v>
      </c>
      <c r="E128">
        <v>571</v>
      </c>
      <c r="F128" s="3">
        <v>555.98291806779457</v>
      </c>
    </row>
    <row r="129" spans="1:6">
      <c r="A129">
        <v>11</v>
      </c>
      <c r="B129">
        <v>-90.823999999999998</v>
      </c>
      <c r="C129">
        <v>3915</v>
      </c>
      <c r="D129">
        <v>800000</v>
      </c>
      <c r="E129">
        <v>601</v>
      </c>
      <c r="F129" s="3">
        <v>586.46092437015079</v>
      </c>
    </row>
    <row r="130" spans="1:6">
      <c r="A130">
        <v>12</v>
      </c>
      <c r="B130">
        <v>-90.709000000000003</v>
      </c>
      <c r="C130">
        <v>3915</v>
      </c>
      <c r="D130">
        <v>800000</v>
      </c>
      <c r="E130">
        <v>596</v>
      </c>
      <c r="F130" s="3">
        <v>627.36951983094934</v>
      </c>
    </row>
    <row r="131" spans="1:6">
      <c r="A131">
        <v>13</v>
      </c>
      <c r="B131">
        <v>-90.594999999999999</v>
      </c>
      <c r="C131">
        <v>3915</v>
      </c>
      <c r="D131">
        <v>800000</v>
      </c>
      <c r="E131">
        <v>676</v>
      </c>
      <c r="F131" s="3">
        <v>674.87973032512105</v>
      </c>
    </row>
    <row r="132" spans="1:6">
      <c r="A132">
        <v>14</v>
      </c>
      <c r="B132">
        <v>-90.486999999999995</v>
      </c>
      <c r="C132">
        <v>3915</v>
      </c>
      <c r="D132">
        <v>800000</v>
      </c>
      <c r="E132">
        <v>696</v>
      </c>
      <c r="F132" s="3">
        <v>721.62438920046043</v>
      </c>
    </row>
    <row r="133" spans="1:6">
      <c r="A133">
        <v>15</v>
      </c>
      <c r="B133">
        <v>-90.372</v>
      </c>
      <c r="C133">
        <v>3915</v>
      </c>
      <c r="D133">
        <v>800000</v>
      </c>
      <c r="E133">
        <v>782</v>
      </c>
      <c r="F133" s="3">
        <v>766.01573536957665</v>
      </c>
    </row>
    <row r="134" spans="1:6">
      <c r="A134">
        <v>16</v>
      </c>
      <c r="B134">
        <v>-90.256</v>
      </c>
      <c r="C134">
        <v>3915</v>
      </c>
      <c r="D134">
        <v>800000</v>
      </c>
      <c r="E134">
        <v>806</v>
      </c>
      <c r="F134" s="3">
        <v>797.13045911614324</v>
      </c>
    </row>
    <row r="135" spans="1:6">
      <c r="A135">
        <v>17</v>
      </c>
      <c r="B135">
        <v>-90.14</v>
      </c>
      <c r="C135">
        <v>3915</v>
      </c>
      <c r="D135">
        <v>800000</v>
      </c>
      <c r="E135">
        <v>838</v>
      </c>
      <c r="F135" s="3">
        <v>808.51982879686034</v>
      </c>
    </row>
    <row r="136" spans="1:6">
      <c r="A136">
        <v>18</v>
      </c>
      <c r="B136">
        <v>-90.025000000000006</v>
      </c>
      <c r="C136">
        <v>3915</v>
      </c>
      <c r="D136">
        <v>800000</v>
      </c>
      <c r="E136">
        <v>791</v>
      </c>
      <c r="F136" s="3">
        <v>798.87032141903626</v>
      </c>
    </row>
    <row r="137" spans="1:6">
      <c r="A137">
        <v>19</v>
      </c>
      <c r="B137">
        <v>-89.918999999999997</v>
      </c>
      <c r="C137">
        <v>3915</v>
      </c>
      <c r="D137">
        <v>800000</v>
      </c>
      <c r="E137">
        <v>754</v>
      </c>
      <c r="F137" s="3">
        <v>774.49294020140417</v>
      </c>
    </row>
    <row r="138" spans="1:6">
      <c r="A138">
        <v>20</v>
      </c>
      <c r="B138">
        <v>-89.805999999999997</v>
      </c>
      <c r="C138">
        <v>3915</v>
      </c>
      <c r="D138">
        <v>800000</v>
      </c>
      <c r="E138">
        <v>733</v>
      </c>
      <c r="F138" s="3">
        <v>738.5411154276195</v>
      </c>
    </row>
    <row r="139" spans="1:6">
      <c r="A139">
        <v>21</v>
      </c>
      <c r="B139">
        <v>-89.691000000000003</v>
      </c>
      <c r="C139">
        <v>3915</v>
      </c>
      <c r="D139">
        <v>800000</v>
      </c>
      <c r="E139">
        <v>723</v>
      </c>
      <c r="F139" s="3">
        <v>699.27744000154428</v>
      </c>
    </row>
    <row r="140" spans="1:6">
      <c r="A140">
        <v>22</v>
      </c>
      <c r="B140">
        <v>-89.576999999999998</v>
      </c>
      <c r="C140">
        <v>3915</v>
      </c>
      <c r="D140">
        <v>800000</v>
      </c>
      <c r="E140">
        <v>634</v>
      </c>
      <c r="F140" s="3">
        <v>664.46647189727366</v>
      </c>
    </row>
    <row r="141" spans="1:6">
      <c r="A141">
        <v>23</v>
      </c>
      <c r="B141">
        <v>-89.457999999999998</v>
      </c>
      <c r="C141">
        <v>3915</v>
      </c>
      <c r="D141">
        <v>800000</v>
      </c>
      <c r="E141">
        <v>650</v>
      </c>
      <c r="F141" s="3">
        <v>636.81066357790473</v>
      </c>
    </row>
    <row r="142" spans="1:6">
      <c r="A142">
        <v>24</v>
      </c>
      <c r="B142">
        <v>-89.341999999999999</v>
      </c>
      <c r="C142">
        <v>3915</v>
      </c>
      <c r="D142">
        <v>800000</v>
      </c>
      <c r="E142">
        <v>622</v>
      </c>
      <c r="F142" s="3">
        <v>619.47732855256845</v>
      </c>
    </row>
    <row r="143" spans="1:6">
      <c r="A143">
        <v>25</v>
      </c>
      <c r="B143">
        <v>-89.234999999999999</v>
      </c>
      <c r="C143">
        <v>3915</v>
      </c>
      <c r="D143">
        <v>800000</v>
      </c>
      <c r="E143">
        <v>613</v>
      </c>
      <c r="F143" s="3">
        <v>610.91756457198426</v>
      </c>
    </row>
    <row r="144" spans="1:6">
      <c r="A144">
        <v>26</v>
      </c>
      <c r="B144">
        <v>-89.13</v>
      </c>
      <c r="C144">
        <v>3915</v>
      </c>
      <c r="D144">
        <v>800000</v>
      </c>
      <c r="E144">
        <v>620</v>
      </c>
      <c r="F144" s="3">
        <v>607.75898588473342</v>
      </c>
    </row>
    <row r="145" spans="1:6">
      <c r="A145">
        <v>27</v>
      </c>
      <c r="B145">
        <v>-89.016000000000005</v>
      </c>
      <c r="C145">
        <v>3915</v>
      </c>
      <c r="D145">
        <v>800000</v>
      </c>
      <c r="E145">
        <v>640</v>
      </c>
      <c r="F145" s="3">
        <v>608.26246627173407</v>
      </c>
    </row>
    <row r="146" spans="1:6">
      <c r="A146">
        <v>28</v>
      </c>
      <c r="B146">
        <v>-88.896000000000001</v>
      </c>
      <c r="C146">
        <v>3915</v>
      </c>
      <c r="D146">
        <v>800000</v>
      </c>
      <c r="E146">
        <v>614</v>
      </c>
      <c r="F146" s="3">
        <v>611.39422603225228</v>
      </c>
    </row>
    <row r="147" spans="1:6">
      <c r="A147">
        <v>29</v>
      </c>
      <c r="B147">
        <v>-88.790999999999997</v>
      </c>
      <c r="C147">
        <v>3915</v>
      </c>
      <c r="D147">
        <v>800000</v>
      </c>
      <c r="E147">
        <v>607</v>
      </c>
      <c r="F147" s="3">
        <v>615.2863007833912</v>
      </c>
    </row>
    <row r="148" spans="1:6">
      <c r="A148">
        <v>30</v>
      </c>
      <c r="B148">
        <v>-88.671999999999997</v>
      </c>
      <c r="C148">
        <v>3915</v>
      </c>
      <c r="D148">
        <v>800000</v>
      </c>
      <c r="E148">
        <v>542</v>
      </c>
      <c r="F148" s="3">
        <v>620.30841214841621</v>
      </c>
    </row>
    <row r="149" spans="1:6">
      <c r="A149">
        <v>31</v>
      </c>
      <c r="B149">
        <v>-88.56</v>
      </c>
      <c r="C149">
        <v>3915</v>
      </c>
      <c r="D149">
        <v>800000</v>
      </c>
      <c r="E149">
        <v>658</v>
      </c>
      <c r="F149" s="3">
        <v>625.29394805131051</v>
      </c>
    </row>
    <row r="150" spans="1:6">
      <c r="A150">
        <v>32</v>
      </c>
      <c r="B150">
        <v>-88.451999999999998</v>
      </c>
      <c r="C150">
        <v>3915</v>
      </c>
      <c r="D150">
        <v>800000</v>
      </c>
      <c r="E150">
        <v>650</v>
      </c>
      <c r="F150" s="3">
        <v>630.19426129887825</v>
      </c>
    </row>
    <row r="151" spans="1:6">
      <c r="A151" t="s">
        <v>0</v>
      </c>
    </row>
    <row r="152" spans="1:6">
      <c r="A152" t="s">
        <v>0</v>
      </c>
    </row>
    <row r="153" spans="1:6">
      <c r="A153" t="s">
        <v>0</v>
      </c>
    </row>
    <row r="154" spans="1:6">
      <c r="A154" t="s">
        <v>0</v>
      </c>
    </row>
    <row r="155" spans="1:6">
      <c r="A155" t="s">
        <v>16</v>
      </c>
    </row>
    <row r="156" spans="1:6">
      <c r="A156" t="s">
        <v>2</v>
      </c>
    </row>
    <row r="157" spans="1:6">
      <c r="A157" t="s">
        <v>3</v>
      </c>
    </row>
    <row r="158" spans="1:6">
      <c r="A158" t="s">
        <v>4</v>
      </c>
    </row>
    <row r="159" spans="1:6">
      <c r="A159" t="s">
        <v>5</v>
      </c>
    </row>
    <row r="160" spans="1:6">
      <c r="A160" t="s">
        <v>17</v>
      </c>
    </row>
    <row r="161" spans="1:10">
      <c r="A161" t="s">
        <v>7</v>
      </c>
    </row>
    <row r="162" spans="1:10">
      <c r="A162" t="s">
        <v>8</v>
      </c>
    </row>
    <row r="163" spans="1:10">
      <c r="A163" t="s">
        <v>9</v>
      </c>
    </row>
    <row r="164" spans="1:10">
      <c r="A164" t="s">
        <v>10</v>
      </c>
    </row>
    <row r="165" spans="1:10">
      <c r="A165" t="s">
        <v>11</v>
      </c>
    </row>
    <row r="166" spans="1:10">
      <c r="A166" t="s">
        <v>0</v>
      </c>
    </row>
    <row r="167" spans="1:10">
      <c r="A167" t="s">
        <v>0</v>
      </c>
    </row>
    <row r="168" spans="1:10">
      <c r="A168" t="s">
        <v>123</v>
      </c>
      <c r="B168" t="s">
        <v>102</v>
      </c>
      <c r="C168" t="s">
        <v>105</v>
      </c>
      <c r="D168" t="s">
        <v>122</v>
      </c>
      <c r="E168" t="s">
        <v>121</v>
      </c>
      <c r="F168" t="s">
        <v>142</v>
      </c>
    </row>
    <row r="169" spans="1:10">
      <c r="A169">
        <v>1</v>
      </c>
      <c r="B169">
        <v>-91.947999999999993</v>
      </c>
      <c r="C169">
        <v>3906</v>
      </c>
      <c r="D169">
        <v>800000</v>
      </c>
      <c r="E169">
        <v>407</v>
      </c>
      <c r="F169" s="3"/>
      <c r="J169" t="s">
        <v>156</v>
      </c>
    </row>
    <row r="170" spans="1:10">
      <c r="A170">
        <v>2</v>
      </c>
      <c r="B170">
        <v>-91.838999999999999</v>
      </c>
      <c r="C170">
        <v>3906</v>
      </c>
      <c r="D170">
        <v>800000</v>
      </c>
      <c r="E170">
        <v>489</v>
      </c>
      <c r="F170" s="3"/>
    </row>
    <row r="171" spans="1:10">
      <c r="A171">
        <v>3</v>
      </c>
      <c r="B171">
        <v>-91.724000000000004</v>
      </c>
      <c r="C171">
        <v>3906</v>
      </c>
      <c r="D171">
        <v>800000</v>
      </c>
      <c r="E171">
        <v>425</v>
      </c>
      <c r="F171" s="3"/>
    </row>
    <row r="172" spans="1:10">
      <c r="A172">
        <v>4</v>
      </c>
      <c r="B172">
        <v>-91.611999999999995</v>
      </c>
      <c r="C172">
        <v>3906</v>
      </c>
      <c r="D172">
        <v>800000</v>
      </c>
      <c r="E172">
        <v>478</v>
      </c>
      <c r="F172" s="3">
        <v>499.82213430340846</v>
      </c>
    </row>
    <row r="173" spans="1:10">
      <c r="A173">
        <v>5</v>
      </c>
      <c r="B173">
        <v>-91.5</v>
      </c>
      <c r="C173">
        <v>3906</v>
      </c>
      <c r="D173">
        <v>800000</v>
      </c>
      <c r="E173">
        <v>508</v>
      </c>
      <c r="F173" s="3">
        <v>504.83503166514515</v>
      </c>
    </row>
    <row r="174" spans="1:10">
      <c r="A174">
        <v>6</v>
      </c>
      <c r="B174">
        <v>-91.394000000000005</v>
      </c>
      <c r="C174">
        <v>3906</v>
      </c>
      <c r="D174">
        <v>800000</v>
      </c>
      <c r="E174">
        <v>503</v>
      </c>
      <c r="F174" s="3">
        <v>510.55967522797243</v>
      </c>
    </row>
    <row r="175" spans="1:10">
      <c r="A175">
        <v>7</v>
      </c>
      <c r="B175">
        <v>-91.281000000000006</v>
      </c>
      <c r="C175">
        <v>3906</v>
      </c>
      <c r="D175">
        <v>800000</v>
      </c>
      <c r="E175">
        <v>537</v>
      </c>
      <c r="F175" s="3">
        <v>518.40897917527809</v>
      </c>
    </row>
    <row r="176" spans="1:10">
      <c r="A176">
        <v>8</v>
      </c>
      <c r="B176">
        <v>-91.165000000000006</v>
      </c>
      <c r="C176">
        <v>3906</v>
      </c>
      <c r="D176">
        <v>800000</v>
      </c>
      <c r="E176">
        <v>549</v>
      </c>
      <c r="F176" s="3">
        <v>529.37584671599063</v>
      </c>
    </row>
    <row r="177" spans="1:6">
      <c r="A177">
        <v>9</v>
      </c>
      <c r="B177">
        <v>-91.049000000000007</v>
      </c>
      <c r="C177">
        <v>3906</v>
      </c>
      <c r="D177">
        <v>800000</v>
      </c>
      <c r="E177">
        <v>527</v>
      </c>
      <c r="F177" s="3">
        <v>544.58763393797744</v>
      </c>
    </row>
    <row r="178" spans="1:6">
      <c r="A178">
        <v>10</v>
      </c>
      <c r="B178">
        <v>-90.933999999999997</v>
      </c>
      <c r="C178">
        <v>3906</v>
      </c>
      <c r="D178">
        <v>800000</v>
      </c>
      <c r="E178">
        <v>603</v>
      </c>
      <c r="F178" s="3">
        <v>565.14672939593913</v>
      </c>
    </row>
    <row r="179" spans="1:6">
      <c r="A179">
        <v>11</v>
      </c>
      <c r="B179">
        <v>-90.823999999999998</v>
      </c>
      <c r="C179">
        <v>3906</v>
      </c>
      <c r="D179">
        <v>800000</v>
      </c>
      <c r="E179">
        <v>578</v>
      </c>
      <c r="F179" s="3">
        <v>590.74381595912553</v>
      </c>
    </row>
    <row r="180" spans="1:6">
      <c r="A180">
        <v>12</v>
      </c>
      <c r="B180">
        <v>-90.709000000000003</v>
      </c>
      <c r="C180">
        <v>3906</v>
      </c>
      <c r="D180">
        <v>800000</v>
      </c>
      <c r="E180">
        <v>617</v>
      </c>
      <c r="F180" s="3">
        <v>623.72961109570599</v>
      </c>
    </row>
    <row r="181" spans="1:6">
      <c r="A181">
        <v>13</v>
      </c>
      <c r="B181">
        <v>-90.594999999999999</v>
      </c>
      <c r="C181">
        <v>3906</v>
      </c>
      <c r="D181">
        <v>800000</v>
      </c>
      <c r="E181">
        <v>660</v>
      </c>
      <c r="F181" s="3">
        <v>661.45149982239388</v>
      </c>
    </row>
    <row r="182" spans="1:6">
      <c r="A182">
        <v>14</v>
      </c>
      <c r="B182">
        <v>-90.486999999999995</v>
      </c>
      <c r="C182">
        <v>3906</v>
      </c>
      <c r="D182">
        <v>800000</v>
      </c>
      <c r="E182">
        <v>677</v>
      </c>
      <c r="F182" s="3">
        <v>699.30889541562954</v>
      </c>
    </row>
    <row r="183" spans="1:6">
      <c r="A183">
        <v>15</v>
      </c>
      <c r="B183">
        <v>-90.372</v>
      </c>
      <c r="C183">
        <v>3906</v>
      </c>
      <c r="D183">
        <v>800000</v>
      </c>
      <c r="E183">
        <v>785</v>
      </c>
      <c r="F183" s="3">
        <v>737.95050301399067</v>
      </c>
    </row>
    <row r="184" spans="1:6">
      <c r="A184">
        <v>16</v>
      </c>
      <c r="B184">
        <v>-90.256</v>
      </c>
      <c r="C184">
        <v>3906</v>
      </c>
      <c r="D184">
        <v>800000</v>
      </c>
      <c r="E184">
        <v>739</v>
      </c>
      <c r="F184" s="3">
        <v>770.38087284393157</v>
      </c>
    </row>
    <row r="185" spans="1:6">
      <c r="A185">
        <v>17</v>
      </c>
      <c r="B185">
        <v>-90.14</v>
      </c>
      <c r="C185">
        <v>3906</v>
      </c>
      <c r="D185">
        <v>800000</v>
      </c>
      <c r="E185">
        <v>773</v>
      </c>
      <c r="F185" s="3">
        <v>791.69237027258202</v>
      </c>
    </row>
    <row r="186" spans="1:6">
      <c r="A186">
        <v>18</v>
      </c>
      <c r="B186">
        <v>-90.025000000000006</v>
      </c>
      <c r="C186">
        <v>3906</v>
      </c>
      <c r="D186">
        <v>800000</v>
      </c>
      <c r="E186">
        <v>819</v>
      </c>
      <c r="F186" s="3">
        <v>798.9015210140326</v>
      </c>
    </row>
    <row r="187" spans="1:6">
      <c r="A187">
        <v>19</v>
      </c>
      <c r="B187">
        <v>-89.918999999999997</v>
      </c>
      <c r="C187">
        <v>3906</v>
      </c>
      <c r="D187">
        <v>800000</v>
      </c>
      <c r="E187">
        <v>828</v>
      </c>
      <c r="F187" s="3">
        <v>792.73210705302097</v>
      </c>
    </row>
    <row r="188" spans="1:6">
      <c r="A188">
        <v>20</v>
      </c>
      <c r="B188">
        <v>-89.805999999999997</v>
      </c>
      <c r="C188">
        <v>3906</v>
      </c>
      <c r="D188">
        <v>800000</v>
      </c>
      <c r="E188">
        <v>759</v>
      </c>
      <c r="F188" s="3">
        <v>774.27450780964386</v>
      </c>
    </row>
    <row r="189" spans="1:6">
      <c r="A189">
        <v>21</v>
      </c>
      <c r="B189">
        <v>-89.691000000000003</v>
      </c>
      <c r="C189">
        <v>3906</v>
      </c>
      <c r="D189">
        <v>800000</v>
      </c>
      <c r="E189">
        <v>733</v>
      </c>
      <c r="F189" s="3">
        <v>746.53232979706911</v>
      </c>
    </row>
    <row r="190" spans="1:6">
      <c r="A190">
        <v>22</v>
      </c>
      <c r="B190">
        <v>-89.576999999999998</v>
      </c>
      <c r="C190">
        <v>3906</v>
      </c>
      <c r="D190">
        <v>800000</v>
      </c>
      <c r="E190">
        <v>734</v>
      </c>
      <c r="F190" s="3">
        <v>714.76873598814598</v>
      </c>
    </row>
    <row r="191" spans="1:6">
      <c r="A191">
        <v>23</v>
      </c>
      <c r="B191">
        <v>-89.457999999999998</v>
      </c>
      <c r="C191">
        <v>3906</v>
      </c>
      <c r="D191">
        <v>800000</v>
      </c>
      <c r="E191">
        <v>662</v>
      </c>
      <c r="F191" s="3">
        <v>681.96850249226634</v>
      </c>
    </row>
    <row r="192" spans="1:6">
      <c r="A192">
        <v>24</v>
      </c>
      <c r="B192">
        <v>-89.341999999999999</v>
      </c>
      <c r="C192">
        <v>3906</v>
      </c>
      <c r="D192">
        <v>800000</v>
      </c>
      <c r="E192">
        <v>639</v>
      </c>
      <c r="F192" s="3">
        <v>654.04037236206148</v>
      </c>
    </row>
    <row r="193" spans="1:6">
      <c r="A193">
        <v>25</v>
      </c>
      <c r="B193">
        <v>-89.234999999999999</v>
      </c>
      <c r="C193">
        <v>3906</v>
      </c>
      <c r="D193">
        <v>800000</v>
      </c>
      <c r="E193">
        <v>663</v>
      </c>
      <c r="F193" s="3">
        <v>633.64130773710463</v>
      </c>
    </row>
    <row r="194" spans="1:6">
      <c r="A194">
        <v>26</v>
      </c>
      <c r="B194">
        <v>-89.13</v>
      </c>
      <c r="C194">
        <v>3906</v>
      </c>
      <c r="D194">
        <v>800000</v>
      </c>
      <c r="E194">
        <v>622</v>
      </c>
      <c r="F194" s="3">
        <v>619.09351170337561</v>
      </c>
    </row>
    <row r="195" spans="1:6">
      <c r="A195">
        <v>27</v>
      </c>
      <c r="B195">
        <v>-89.016000000000005</v>
      </c>
      <c r="C195">
        <v>3906</v>
      </c>
      <c r="D195">
        <v>800000</v>
      </c>
      <c r="E195">
        <v>591</v>
      </c>
      <c r="F195" s="3">
        <v>608.98354212016579</v>
      </c>
    </row>
    <row r="196" spans="1:6">
      <c r="A196">
        <v>28</v>
      </c>
      <c r="B196">
        <v>-88.896000000000001</v>
      </c>
      <c r="C196">
        <v>3906</v>
      </c>
      <c r="D196">
        <v>800000</v>
      </c>
      <c r="E196">
        <v>605</v>
      </c>
      <c r="F196" s="3">
        <v>603.56274769998868</v>
      </c>
    </row>
    <row r="197" spans="1:6">
      <c r="A197">
        <v>29</v>
      </c>
      <c r="B197">
        <v>-88.790999999999997</v>
      </c>
      <c r="C197">
        <v>3906</v>
      </c>
      <c r="D197">
        <v>800000</v>
      </c>
      <c r="E197">
        <v>611</v>
      </c>
      <c r="F197" s="3">
        <v>602.05901512447826</v>
      </c>
    </row>
    <row r="198" spans="1:6">
      <c r="A198">
        <v>30</v>
      </c>
      <c r="B198">
        <v>-88.671999999999997</v>
      </c>
      <c r="C198">
        <v>3906</v>
      </c>
      <c r="D198">
        <v>800000</v>
      </c>
      <c r="E198">
        <v>613</v>
      </c>
      <c r="F198" s="3">
        <v>602.80229747147564</v>
      </c>
    </row>
    <row r="199" spans="1:6">
      <c r="A199">
        <v>31</v>
      </c>
      <c r="B199">
        <v>-88.56</v>
      </c>
      <c r="C199">
        <v>3906</v>
      </c>
      <c r="D199">
        <v>800000</v>
      </c>
      <c r="E199">
        <v>588</v>
      </c>
      <c r="F199" s="3">
        <v>604.98343187842693</v>
      </c>
    </row>
    <row r="200" spans="1:6">
      <c r="A200">
        <v>32</v>
      </c>
      <c r="B200">
        <v>-88.451999999999998</v>
      </c>
      <c r="C200">
        <v>3906</v>
      </c>
      <c r="D200">
        <v>800000</v>
      </c>
      <c r="E200">
        <v>611</v>
      </c>
      <c r="F200" s="3">
        <v>607.86754175605813</v>
      </c>
    </row>
    <row r="201" spans="1:6">
      <c r="A201" t="s">
        <v>0</v>
      </c>
    </row>
    <row r="202" spans="1:6">
      <c r="A202" t="s">
        <v>0</v>
      </c>
    </row>
    <row r="203" spans="1:6">
      <c r="A203" t="s">
        <v>0</v>
      </c>
    </row>
    <row r="204" spans="1:6">
      <c r="A204" t="s">
        <v>0</v>
      </c>
    </row>
    <row r="205" spans="1:6">
      <c r="A205" t="s">
        <v>18</v>
      </c>
    </row>
    <row r="206" spans="1:6">
      <c r="A206" t="s">
        <v>2</v>
      </c>
    </row>
    <row r="207" spans="1:6">
      <c r="A207" t="s">
        <v>3</v>
      </c>
    </row>
    <row r="208" spans="1:6">
      <c r="A208" t="s">
        <v>4</v>
      </c>
    </row>
    <row r="209" spans="1:10">
      <c r="A209" t="s">
        <v>5</v>
      </c>
    </row>
    <row r="210" spans="1:10">
      <c r="A210" t="s">
        <v>19</v>
      </c>
    </row>
    <row r="211" spans="1:10">
      <c r="A211" t="s">
        <v>7</v>
      </c>
    </row>
    <row r="212" spans="1:10">
      <c r="A212" t="s">
        <v>8</v>
      </c>
    </row>
    <row r="213" spans="1:10">
      <c r="A213" t="s">
        <v>9</v>
      </c>
    </row>
    <row r="214" spans="1:10">
      <c r="A214" t="s">
        <v>10</v>
      </c>
    </row>
    <row r="215" spans="1:10">
      <c r="A215" t="s">
        <v>11</v>
      </c>
    </row>
    <row r="216" spans="1:10">
      <c r="A216" t="s">
        <v>0</v>
      </c>
    </row>
    <row r="217" spans="1:10">
      <c r="A217" t="s">
        <v>0</v>
      </c>
    </row>
    <row r="218" spans="1:10">
      <c r="A218" t="s">
        <v>123</v>
      </c>
      <c r="B218" t="s">
        <v>102</v>
      </c>
      <c r="C218" t="s">
        <v>105</v>
      </c>
      <c r="D218" t="s">
        <v>122</v>
      </c>
      <c r="E218" t="s">
        <v>121</v>
      </c>
      <c r="F218" t="s">
        <v>142</v>
      </c>
    </row>
    <row r="219" spans="1:10">
      <c r="A219">
        <v>1</v>
      </c>
      <c r="B219">
        <v>-91.947999999999993</v>
      </c>
      <c r="C219">
        <v>3904</v>
      </c>
      <c r="D219">
        <v>800000</v>
      </c>
      <c r="E219">
        <v>397</v>
      </c>
      <c r="F219" s="3"/>
      <c r="J219" t="s">
        <v>157</v>
      </c>
    </row>
    <row r="220" spans="1:10">
      <c r="A220">
        <v>2</v>
      </c>
      <c r="B220">
        <v>-91.838999999999999</v>
      </c>
      <c r="C220">
        <v>3904</v>
      </c>
      <c r="D220">
        <v>800000</v>
      </c>
      <c r="E220">
        <v>452</v>
      </c>
      <c r="F220" s="3"/>
    </row>
    <row r="221" spans="1:10">
      <c r="A221">
        <v>3</v>
      </c>
      <c r="B221">
        <v>-91.724000000000004</v>
      </c>
      <c r="C221">
        <v>3904</v>
      </c>
      <c r="D221">
        <v>800000</v>
      </c>
      <c r="E221">
        <v>462</v>
      </c>
      <c r="F221" s="3"/>
    </row>
    <row r="222" spans="1:10">
      <c r="A222">
        <v>4</v>
      </c>
      <c r="B222">
        <v>-91.611999999999995</v>
      </c>
      <c r="C222">
        <v>3904</v>
      </c>
      <c r="D222">
        <v>800000</v>
      </c>
      <c r="E222">
        <v>470</v>
      </c>
      <c r="F222" s="3">
        <v>509.68451929241883</v>
      </c>
    </row>
    <row r="223" spans="1:10">
      <c r="A223">
        <v>5</v>
      </c>
      <c r="B223">
        <v>-91.5</v>
      </c>
      <c r="C223">
        <v>3904</v>
      </c>
      <c r="D223">
        <v>800000</v>
      </c>
      <c r="E223">
        <v>502</v>
      </c>
      <c r="F223" s="3">
        <v>513.60571448482688</v>
      </c>
    </row>
    <row r="224" spans="1:10">
      <c r="A224">
        <v>6</v>
      </c>
      <c r="B224">
        <v>-91.394000000000005</v>
      </c>
      <c r="C224">
        <v>3904</v>
      </c>
      <c r="D224">
        <v>800000</v>
      </c>
      <c r="E224">
        <v>541</v>
      </c>
      <c r="F224" s="3">
        <v>517.67906083372657</v>
      </c>
    </row>
    <row r="225" spans="1:6">
      <c r="A225">
        <v>7</v>
      </c>
      <c r="B225">
        <v>-91.281000000000006</v>
      </c>
      <c r="C225">
        <v>3904</v>
      </c>
      <c r="D225">
        <v>800000</v>
      </c>
      <c r="E225">
        <v>523</v>
      </c>
      <c r="F225" s="3">
        <v>522.80192471291343</v>
      </c>
    </row>
    <row r="226" spans="1:6">
      <c r="A226">
        <v>8</v>
      </c>
      <c r="B226">
        <v>-91.165000000000006</v>
      </c>
      <c r="C226">
        <v>3904</v>
      </c>
      <c r="D226">
        <v>800000</v>
      </c>
      <c r="E226">
        <v>582</v>
      </c>
      <c r="F226" s="3">
        <v>529.6249479742429</v>
      </c>
    </row>
    <row r="227" spans="1:6">
      <c r="A227">
        <v>9</v>
      </c>
      <c r="B227">
        <v>-91.049000000000007</v>
      </c>
      <c r="C227">
        <v>3904</v>
      </c>
      <c r="D227">
        <v>800000</v>
      </c>
      <c r="E227">
        <v>537</v>
      </c>
      <c r="F227" s="3">
        <v>539.18610508130587</v>
      </c>
    </row>
    <row r="228" spans="1:6">
      <c r="A228">
        <v>10</v>
      </c>
      <c r="B228">
        <v>-90.933999999999997</v>
      </c>
      <c r="C228">
        <v>3904</v>
      </c>
      <c r="D228">
        <v>800000</v>
      </c>
      <c r="E228">
        <v>539</v>
      </c>
      <c r="F228" s="3">
        <v>552.88954888771173</v>
      </c>
    </row>
    <row r="229" spans="1:6">
      <c r="A229">
        <v>11</v>
      </c>
      <c r="B229">
        <v>-90.823999999999998</v>
      </c>
      <c r="C229">
        <v>3904</v>
      </c>
      <c r="D229">
        <v>800000</v>
      </c>
      <c r="E229">
        <v>596</v>
      </c>
      <c r="F229" s="3">
        <v>571.4603684795843</v>
      </c>
    </row>
    <row r="230" spans="1:6">
      <c r="A230">
        <v>12</v>
      </c>
      <c r="B230">
        <v>-90.709000000000003</v>
      </c>
      <c r="C230">
        <v>3904</v>
      </c>
      <c r="D230">
        <v>800000</v>
      </c>
      <c r="E230">
        <v>567</v>
      </c>
      <c r="F230" s="3">
        <v>597.8391680624386</v>
      </c>
    </row>
    <row r="231" spans="1:6">
      <c r="A231">
        <v>13</v>
      </c>
      <c r="B231">
        <v>-90.594999999999999</v>
      </c>
      <c r="C231">
        <v>3904</v>
      </c>
      <c r="D231">
        <v>800000</v>
      </c>
      <c r="E231">
        <v>644</v>
      </c>
      <c r="F231" s="3">
        <v>631.24301466986412</v>
      </c>
    </row>
    <row r="232" spans="1:6">
      <c r="A232">
        <v>14</v>
      </c>
      <c r="B232">
        <v>-90.486999999999995</v>
      </c>
      <c r="C232">
        <v>3904</v>
      </c>
      <c r="D232">
        <v>800000</v>
      </c>
      <c r="E232">
        <v>701</v>
      </c>
      <c r="F232" s="3">
        <v>668.21789391902735</v>
      </c>
    </row>
    <row r="233" spans="1:6">
      <c r="A233">
        <v>15</v>
      </c>
      <c r="B233">
        <v>-90.372</v>
      </c>
      <c r="C233">
        <v>3904</v>
      </c>
      <c r="D233">
        <v>800000</v>
      </c>
      <c r="E233">
        <v>679</v>
      </c>
      <c r="F233" s="3">
        <v>709.85712710265796</v>
      </c>
    </row>
    <row r="234" spans="1:6">
      <c r="A234">
        <v>16</v>
      </c>
      <c r="B234">
        <v>-90.256</v>
      </c>
      <c r="C234">
        <v>3904</v>
      </c>
      <c r="D234">
        <v>800000</v>
      </c>
      <c r="E234">
        <v>717</v>
      </c>
      <c r="F234" s="3">
        <v>748.83424156405067</v>
      </c>
    </row>
    <row r="235" spans="1:6">
      <c r="A235">
        <v>17</v>
      </c>
      <c r="B235">
        <v>-90.14</v>
      </c>
      <c r="C235">
        <v>3904</v>
      </c>
      <c r="D235">
        <v>800000</v>
      </c>
      <c r="E235">
        <v>803</v>
      </c>
      <c r="F235" s="3">
        <v>778.55290848023014</v>
      </c>
    </row>
    <row r="236" spans="1:6">
      <c r="A236">
        <v>18</v>
      </c>
      <c r="B236">
        <v>-90.025000000000006</v>
      </c>
      <c r="C236">
        <v>3904</v>
      </c>
      <c r="D236">
        <v>800000</v>
      </c>
      <c r="E236">
        <v>800</v>
      </c>
      <c r="F236" s="3">
        <v>793.77428031294062</v>
      </c>
    </row>
    <row r="237" spans="1:6">
      <c r="A237">
        <v>19</v>
      </c>
      <c r="B237">
        <v>-89.918999999999997</v>
      </c>
      <c r="C237">
        <v>3904</v>
      </c>
      <c r="D237">
        <v>800000</v>
      </c>
      <c r="E237">
        <v>816</v>
      </c>
      <c r="F237" s="3">
        <v>793.11254883275114</v>
      </c>
    </row>
    <row r="238" spans="1:6">
      <c r="A238">
        <v>20</v>
      </c>
      <c r="B238">
        <v>-89.805999999999997</v>
      </c>
      <c r="C238">
        <v>3904</v>
      </c>
      <c r="D238">
        <v>800000</v>
      </c>
      <c r="E238">
        <v>763</v>
      </c>
      <c r="F238" s="3">
        <v>777.71790593628566</v>
      </c>
    </row>
    <row r="239" spans="1:6">
      <c r="A239">
        <v>21</v>
      </c>
      <c r="B239">
        <v>-89.691000000000003</v>
      </c>
      <c r="C239">
        <v>3904</v>
      </c>
      <c r="D239">
        <v>800000</v>
      </c>
      <c r="E239">
        <v>784</v>
      </c>
      <c r="F239" s="3">
        <v>750.32198765490966</v>
      </c>
    </row>
    <row r="240" spans="1:6">
      <c r="A240">
        <v>22</v>
      </c>
      <c r="B240">
        <v>-89.576999999999998</v>
      </c>
      <c r="C240">
        <v>3904</v>
      </c>
      <c r="D240">
        <v>800000</v>
      </c>
      <c r="E240">
        <v>699</v>
      </c>
      <c r="F240" s="3">
        <v>717.16367125374791</v>
      </c>
    </row>
    <row r="241" spans="1:6">
      <c r="A241">
        <v>23</v>
      </c>
      <c r="B241">
        <v>-89.457999999999998</v>
      </c>
      <c r="C241">
        <v>3904</v>
      </c>
      <c r="D241">
        <v>800000</v>
      </c>
      <c r="E241">
        <v>639</v>
      </c>
      <c r="F241" s="3">
        <v>682.44293559500557</v>
      </c>
    </row>
    <row r="242" spans="1:6">
      <c r="A242">
        <v>24</v>
      </c>
      <c r="B242">
        <v>-89.341999999999999</v>
      </c>
      <c r="C242">
        <v>3904</v>
      </c>
      <c r="D242">
        <v>800000</v>
      </c>
      <c r="E242">
        <v>657</v>
      </c>
      <c r="F242" s="3">
        <v>653.23390319146608</v>
      </c>
    </row>
    <row r="243" spans="1:6">
      <c r="A243">
        <v>25</v>
      </c>
      <c r="B243">
        <v>-89.234999999999999</v>
      </c>
      <c r="C243">
        <v>3904</v>
      </c>
      <c r="D243">
        <v>800000</v>
      </c>
      <c r="E243">
        <v>617</v>
      </c>
      <c r="F243" s="3">
        <v>632.55863661632031</v>
      </c>
    </row>
    <row r="244" spans="1:6">
      <c r="A244">
        <v>26</v>
      </c>
      <c r="B244">
        <v>-89.13</v>
      </c>
      <c r="C244">
        <v>3904</v>
      </c>
      <c r="D244">
        <v>800000</v>
      </c>
      <c r="E244">
        <v>670</v>
      </c>
      <c r="F244" s="3">
        <v>618.51314181955433</v>
      </c>
    </row>
    <row r="245" spans="1:6">
      <c r="A245">
        <v>27</v>
      </c>
      <c r="B245">
        <v>-89.016000000000005</v>
      </c>
      <c r="C245">
        <v>3904</v>
      </c>
      <c r="D245">
        <v>800000</v>
      </c>
      <c r="E245">
        <v>651</v>
      </c>
      <c r="F245" s="3">
        <v>609.47444343725351</v>
      </c>
    </row>
    <row r="246" spans="1:6">
      <c r="A246">
        <v>28</v>
      </c>
      <c r="B246">
        <v>-88.896000000000001</v>
      </c>
      <c r="C246">
        <v>3904</v>
      </c>
      <c r="D246">
        <v>800000</v>
      </c>
      <c r="E246">
        <v>597</v>
      </c>
      <c r="F246" s="3">
        <v>605.32550377360315</v>
      </c>
    </row>
    <row r="247" spans="1:6">
      <c r="A247">
        <v>29</v>
      </c>
      <c r="B247">
        <v>-88.790999999999997</v>
      </c>
      <c r="C247">
        <v>3904</v>
      </c>
      <c r="D247">
        <v>800000</v>
      </c>
      <c r="E247">
        <v>623</v>
      </c>
      <c r="F247" s="3">
        <v>604.78002458734557</v>
      </c>
    </row>
    <row r="248" spans="1:6">
      <c r="A248">
        <v>30</v>
      </c>
      <c r="B248">
        <v>-88.671999999999997</v>
      </c>
      <c r="C248">
        <v>3904</v>
      </c>
      <c r="D248">
        <v>800000</v>
      </c>
      <c r="E248">
        <v>584</v>
      </c>
      <c r="F248" s="3">
        <v>606.28945988793976</v>
      </c>
    </row>
    <row r="249" spans="1:6">
      <c r="A249">
        <v>31</v>
      </c>
      <c r="B249">
        <v>-88.56</v>
      </c>
      <c r="C249">
        <v>3904</v>
      </c>
      <c r="D249">
        <v>800000</v>
      </c>
      <c r="E249">
        <v>564</v>
      </c>
      <c r="F249" s="3">
        <v>608.87374999991971</v>
      </c>
    </row>
    <row r="250" spans="1:6">
      <c r="A250">
        <v>32</v>
      </c>
      <c r="B250">
        <v>-88.451999999999998</v>
      </c>
      <c r="C250">
        <v>3904</v>
      </c>
      <c r="D250">
        <v>800000</v>
      </c>
      <c r="E250">
        <v>628</v>
      </c>
      <c r="F250" s="3">
        <v>611.91139649216097</v>
      </c>
    </row>
    <row r="251" spans="1:6">
      <c r="A251" t="s">
        <v>0</v>
      </c>
    </row>
    <row r="252" spans="1:6">
      <c r="A252" t="s">
        <v>0</v>
      </c>
    </row>
    <row r="253" spans="1:6">
      <c r="A253" t="s">
        <v>0</v>
      </c>
    </row>
    <row r="254" spans="1:6">
      <c r="A254" t="s">
        <v>0</v>
      </c>
    </row>
    <row r="255" spans="1:6">
      <c r="A255" t="s">
        <v>20</v>
      </c>
    </row>
    <row r="256" spans="1:6">
      <c r="A256" t="s">
        <v>2</v>
      </c>
    </row>
    <row r="257" spans="1:10">
      <c r="A257" t="s">
        <v>3</v>
      </c>
    </row>
    <row r="258" spans="1:10">
      <c r="A258" t="s">
        <v>4</v>
      </c>
    </row>
    <row r="259" spans="1:10">
      <c r="A259" t="s">
        <v>5</v>
      </c>
    </row>
    <row r="260" spans="1:10">
      <c r="A260" t="s">
        <v>21</v>
      </c>
    </row>
    <row r="261" spans="1:10">
      <c r="A261" t="s">
        <v>7</v>
      </c>
    </row>
    <row r="262" spans="1:10">
      <c r="A262" t="s">
        <v>8</v>
      </c>
    </row>
    <row r="263" spans="1:10">
      <c r="A263" t="s">
        <v>9</v>
      </c>
    </row>
    <row r="264" spans="1:10">
      <c r="A264" t="s">
        <v>10</v>
      </c>
    </row>
    <row r="265" spans="1:10">
      <c r="A265" t="s">
        <v>11</v>
      </c>
    </row>
    <row r="266" spans="1:10">
      <c r="A266" t="s">
        <v>0</v>
      </c>
    </row>
    <row r="267" spans="1:10">
      <c r="A267" t="s">
        <v>0</v>
      </c>
    </row>
    <row r="268" spans="1:10">
      <c r="A268" t="s">
        <v>123</v>
      </c>
      <c r="B268" t="s">
        <v>102</v>
      </c>
      <c r="C268" t="s">
        <v>105</v>
      </c>
      <c r="D268" t="s">
        <v>122</v>
      </c>
      <c r="E268" t="s">
        <v>121</v>
      </c>
      <c r="F268" t="s">
        <v>142</v>
      </c>
    </row>
    <row r="269" spans="1:10">
      <c r="A269">
        <v>1</v>
      </c>
      <c r="B269">
        <v>-91.947999999999993</v>
      </c>
      <c r="C269">
        <v>3897</v>
      </c>
      <c r="D269">
        <v>800000</v>
      </c>
      <c r="E269">
        <v>465</v>
      </c>
      <c r="F269" s="3"/>
      <c r="J269" t="s">
        <v>158</v>
      </c>
    </row>
    <row r="270" spans="1:10">
      <c r="A270">
        <v>2</v>
      </c>
      <c r="B270">
        <v>-91.838999999999999</v>
      </c>
      <c r="C270">
        <v>3897</v>
      </c>
      <c r="D270">
        <v>800000</v>
      </c>
      <c r="E270">
        <v>445</v>
      </c>
      <c r="F270" s="3"/>
    </row>
    <row r="271" spans="1:10">
      <c r="A271">
        <v>3</v>
      </c>
      <c r="B271">
        <v>-91.724000000000004</v>
      </c>
      <c r="C271">
        <v>3897</v>
      </c>
      <c r="D271">
        <v>800000</v>
      </c>
      <c r="E271">
        <v>447</v>
      </c>
      <c r="F271" s="3"/>
    </row>
    <row r="272" spans="1:10">
      <c r="A272">
        <v>4</v>
      </c>
      <c r="B272">
        <v>-91.611999999999995</v>
      </c>
      <c r="C272">
        <v>3897</v>
      </c>
      <c r="D272">
        <v>800000</v>
      </c>
      <c r="E272">
        <v>467</v>
      </c>
      <c r="F272" s="3">
        <v>480.438801401614</v>
      </c>
    </row>
    <row r="273" spans="1:6">
      <c r="A273">
        <v>5</v>
      </c>
      <c r="B273">
        <v>-91.5</v>
      </c>
      <c r="C273">
        <v>3897</v>
      </c>
      <c r="D273">
        <v>800000</v>
      </c>
      <c r="E273">
        <v>435</v>
      </c>
      <c r="F273" s="3">
        <v>485.41157117441458</v>
      </c>
    </row>
    <row r="274" spans="1:6">
      <c r="A274">
        <v>6</v>
      </c>
      <c r="B274">
        <v>-91.394000000000005</v>
      </c>
      <c r="C274">
        <v>3897</v>
      </c>
      <c r="D274">
        <v>800000</v>
      </c>
      <c r="E274">
        <v>531</v>
      </c>
      <c r="F274" s="3">
        <v>490.33118667138206</v>
      </c>
    </row>
    <row r="275" spans="1:6">
      <c r="A275">
        <v>7</v>
      </c>
      <c r="B275">
        <v>-91.281000000000006</v>
      </c>
      <c r="C275">
        <v>3897</v>
      </c>
      <c r="D275">
        <v>800000</v>
      </c>
      <c r="E275">
        <v>496</v>
      </c>
      <c r="F275" s="3">
        <v>496.09107591093249</v>
      </c>
    </row>
    <row r="276" spans="1:6">
      <c r="A276">
        <v>8</v>
      </c>
      <c r="B276">
        <v>-91.165000000000006</v>
      </c>
      <c r="C276">
        <v>3897</v>
      </c>
      <c r="D276">
        <v>800000</v>
      </c>
      <c r="E276">
        <v>509</v>
      </c>
      <c r="F276" s="3">
        <v>503.15451655110292</v>
      </c>
    </row>
    <row r="277" spans="1:6">
      <c r="A277">
        <v>9</v>
      </c>
      <c r="B277">
        <v>-91.049000000000007</v>
      </c>
      <c r="C277">
        <v>3897</v>
      </c>
      <c r="D277">
        <v>800000</v>
      </c>
      <c r="E277">
        <v>532</v>
      </c>
      <c r="F277" s="3">
        <v>512.44694547394488</v>
      </c>
    </row>
    <row r="278" spans="1:6">
      <c r="A278">
        <v>10</v>
      </c>
      <c r="B278">
        <v>-90.933999999999997</v>
      </c>
      <c r="C278">
        <v>3897</v>
      </c>
      <c r="D278">
        <v>800000</v>
      </c>
      <c r="E278">
        <v>564</v>
      </c>
      <c r="F278" s="3">
        <v>525.43284483061359</v>
      </c>
    </row>
    <row r="279" spans="1:6">
      <c r="A279">
        <v>11</v>
      </c>
      <c r="B279">
        <v>-90.823999999999998</v>
      </c>
      <c r="C279">
        <v>3897</v>
      </c>
      <c r="D279">
        <v>800000</v>
      </c>
      <c r="E279">
        <v>530</v>
      </c>
      <c r="F279" s="3">
        <v>543.15791739723227</v>
      </c>
    </row>
    <row r="280" spans="1:6">
      <c r="A280">
        <v>12</v>
      </c>
      <c r="B280">
        <v>-90.709000000000003</v>
      </c>
      <c r="C280">
        <v>3897</v>
      </c>
      <c r="D280">
        <v>800000</v>
      </c>
      <c r="E280">
        <v>580</v>
      </c>
      <c r="F280" s="3">
        <v>568.99359475740744</v>
      </c>
    </row>
    <row r="281" spans="1:6">
      <c r="A281">
        <v>13</v>
      </c>
      <c r="B281">
        <v>-90.594999999999999</v>
      </c>
      <c r="C281">
        <v>3897</v>
      </c>
      <c r="D281">
        <v>800000</v>
      </c>
      <c r="E281">
        <v>604</v>
      </c>
      <c r="F281" s="3">
        <v>602.81417828811584</v>
      </c>
    </row>
    <row r="282" spans="1:6">
      <c r="A282">
        <v>14</v>
      </c>
      <c r="B282">
        <v>-90.486999999999995</v>
      </c>
      <c r="C282">
        <v>3897</v>
      </c>
      <c r="D282">
        <v>800000</v>
      </c>
      <c r="E282">
        <v>609</v>
      </c>
      <c r="F282" s="3">
        <v>641.45530913909818</v>
      </c>
    </row>
    <row r="283" spans="1:6">
      <c r="A283">
        <v>15</v>
      </c>
      <c r="B283">
        <v>-90.372</v>
      </c>
      <c r="C283">
        <v>3897</v>
      </c>
      <c r="D283">
        <v>800000</v>
      </c>
      <c r="E283">
        <v>734</v>
      </c>
      <c r="F283" s="3">
        <v>686.16868368027338</v>
      </c>
    </row>
    <row r="284" spans="1:6">
      <c r="A284">
        <v>16</v>
      </c>
      <c r="B284">
        <v>-90.256</v>
      </c>
      <c r="C284">
        <v>3897</v>
      </c>
      <c r="D284">
        <v>800000</v>
      </c>
      <c r="E284">
        <v>702</v>
      </c>
      <c r="F284" s="3">
        <v>728.8910637100887</v>
      </c>
    </row>
    <row r="285" spans="1:6">
      <c r="A285">
        <v>17</v>
      </c>
      <c r="B285">
        <v>-90.14</v>
      </c>
      <c r="C285">
        <v>3897</v>
      </c>
      <c r="D285">
        <v>800000</v>
      </c>
      <c r="E285">
        <v>755</v>
      </c>
      <c r="F285" s="3">
        <v>761.81299836906055</v>
      </c>
    </row>
    <row r="286" spans="1:6">
      <c r="A286">
        <v>18</v>
      </c>
      <c r="B286">
        <v>-90.025000000000006</v>
      </c>
      <c r="C286">
        <v>3897</v>
      </c>
      <c r="D286">
        <v>800000</v>
      </c>
      <c r="E286">
        <v>743</v>
      </c>
      <c r="F286" s="3">
        <v>778.59130093623128</v>
      </c>
    </row>
    <row r="287" spans="1:6">
      <c r="A287">
        <v>19</v>
      </c>
      <c r="B287">
        <v>-89.918999999999997</v>
      </c>
      <c r="C287">
        <v>3897</v>
      </c>
      <c r="D287">
        <v>800000</v>
      </c>
      <c r="E287">
        <v>828</v>
      </c>
      <c r="F287" s="3">
        <v>777.5799555547444</v>
      </c>
    </row>
    <row r="288" spans="1:6">
      <c r="A288">
        <v>20</v>
      </c>
      <c r="B288">
        <v>-89.805999999999997</v>
      </c>
      <c r="C288">
        <v>3897</v>
      </c>
      <c r="D288">
        <v>800000</v>
      </c>
      <c r="E288">
        <v>781</v>
      </c>
      <c r="F288" s="3">
        <v>760.38394119571637</v>
      </c>
    </row>
    <row r="289" spans="1:6">
      <c r="A289">
        <v>21</v>
      </c>
      <c r="B289">
        <v>-89.691000000000003</v>
      </c>
      <c r="C289">
        <v>3897</v>
      </c>
      <c r="D289">
        <v>800000</v>
      </c>
      <c r="E289">
        <v>728</v>
      </c>
      <c r="F289" s="3">
        <v>730.78829974426651</v>
      </c>
    </row>
    <row r="290" spans="1:6">
      <c r="A290">
        <v>22</v>
      </c>
      <c r="B290">
        <v>-89.576999999999998</v>
      </c>
      <c r="C290">
        <v>3897</v>
      </c>
      <c r="D290">
        <v>800000</v>
      </c>
      <c r="E290">
        <v>707</v>
      </c>
      <c r="F290" s="3">
        <v>696.36815871054739</v>
      </c>
    </row>
    <row r="291" spans="1:6">
      <c r="A291">
        <v>23</v>
      </c>
      <c r="B291">
        <v>-89.457999999999998</v>
      </c>
      <c r="C291">
        <v>3897</v>
      </c>
      <c r="D291">
        <v>800000</v>
      </c>
      <c r="E291">
        <v>606</v>
      </c>
      <c r="F291" s="3">
        <v>662.18782835236448</v>
      </c>
    </row>
    <row r="292" spans="1:6">
      <c r="A292">
        <v>24</v>
      </c>
      <c r="B292">
        <v>-89.341999999999999</v>
      </c>
      <c r="C292">
        <v>3897</v>
      </c>
      <c r="D292">
        <v>800000</v>
      </c>
      <c r="E292">
        <v>663</v>
      </c>
      <c r="F292" s="3">
        <v>635.40365160127226</v>
      </c>
    </row>
    <row r="293" spans="1:6">
      <c r="A293">
        <v>25</v>
      </c>
      <c r="B293">
        <v>-89.234999999999999</v>
      </c>
      <c r="C293">
        <v>3897</v>
      </c>
      <c r="D293">
        <v>800000</v>
      </c>
      <c r="E293">
        <v>626</v>
      </c>
      <c r="F293" s="3">
        <v>618.12977121570998</v>
      </c>
    </row>
    <row r="294" spans="1:6">
      <c r="A294">
        <v>26</v>
      </c>
      <c r="B294">
        <v>-89.13</v>
      </c>
      <c r="C294">
        <v>3897</v>
      </c>
      <c r="D294">
        <v>800000</v>
      </c>
      <c r="E294">
        <v>600</v>
      </c>
      <c r="F294" s="3">
        <v>607.860194585724</v>
      </c>
    </row>
    <row r="295" spans="1:6">
      <c r="A295">
        <v>27</v>
      </c>
      <c r="B295">
        <v>-89.016000000000005</v>
      </c>
      <c r="C295">
        <v>3897</v>
      </c>
      <c r="D295">
        <v>800000</v>
      </c>
      <c r="E295">
        <v>593</v>
      </c>
      <c r="F295" s="3">
        <v>602.77835225977526</v>
      </c>
    </row>
    <row r="296" spans="1:6">
      <c r="A296">
        <v>28</v>
      </c>
      <c r="B296">
        <v>-88.896000000000001</v>
      </c>
      <c r="C296">
        <v>3897</v>
      </c>
      <c r="D296">
        <v>800000</v>
      </c>
      <c r="E296">
        <v>614</v>
      </c>
      <c r="F296" s="3">
        <v>602.1971755969455</v>
      </c>
    </row>
    <row r="297" spans="1:6">
      <c r="A297">
        <v>29</v>
      </c>
      <c r="B297">
        <v>-88.790999999999997</v>
      </c>
      <c r="C297">
        <v>3897</v>
      </c>
      <c r="D297">
        <v>800000</v>
      </c>
      <c r="E297">
        <v>611</v>
      </c>
      <c r="F297" s="3">
        <v>604.16702600786891</v>
      </c>
    </row>
    <row r="298" spans="1:6">
      <c r="A298">
        <v>30</v>
      </c>
      <c r="B298">
        <v>-88.671999999999997</v>
      </c>
      <c r="C298">
        <v>3897</v>
      </c>
      <c r="D298">
        <v>800000</v>
      </c>
      <c r="E298">
        <v>618</v>
      </c>
      <c r="F298" s="3">
        <v>607.93209517010212</v>
      </c>
    </row>
    <row r="299" spans="1:6">
      <c r="A299">
        <v>31</v>
      </c>
      <c r="B299">
        <v>-88.56</v>
      </c>
      <c r="C299">
        <v>3897</v>
      </c>
      <c r="D299">
        <v>800000</v>
      </c>
      <c r="E299">
        <v>556</v>
      </c>
      <c r="F299" s="3">
        <v>612.22396986525223</v>
      </c>
    </row>
    <row r="300" spans="1:6">
      <c r="A300">
        <v>32</v>
      </c>
      <c r="B300">
        <v>-88.451999999999998</v>
      </c>
      <c r="C300">
        <v>3897</v>
      </c>
      <c r="D300">
        <v>800000</v>
      </c>
      <c r="E300">
        <v>658</v>
      </c>
      <c r="F300" s="3">
        <v>616.67217422213866</v>
      </c>
    </row>
    <row r="301" spans="1:6">
      <c r="A301" t="s">
        <v>0</v>
      </c>
    </row>
    <row r="302" spans="1:6">
      <c r="A302" t="s">
        <v>0</v>
      </c>
    </row>
    <row r="303" spans="1:6">
      <c r="A303" t="s">
        <v>0</v>
      </c>
    </row>
    <row r="304" spans="1:6">
      <c r="A304" t="s">
        <v>0</v>
      </c>
    </row>
    <row r="305" spans="1:10">
      <c r="A305" t="s">
        <v>22</v>
      </c>
    </row>
    <row r="306" spans="1:10">
      <c r="A306" t="s">
        <v>2</v>
      </c>
    </row>
    <row r="307" spans="1:10">
      <c r="A307" t="s">
        <v>3</v>
      </c>
    </row>
    <row r="308" spans="1:10">
      <c r="A308" t="s">
        <v>4</v>
      </c>
    </row>
    <row r="309" spans="1:10">
      <c r="A309" t="s">
        <v>5</v>
      </c>
    </row>
    <row r="310" spans="1:10">
      <c r="A310" t="s">
        <v>23</v>
      </c>
    </row>
    <row r="311" spans="1:10">
      <c r="A311" t="s">
        <v>7</v>
      </c>
    </row>
    <row r="312" spans="1:10">
      <c r="A312" t="s">
        <v>8</v>
      </c>
    </row>
    <row r="313" spans="1:10">
      <c r="A313" t="s">
        <v>9</v>
      </c>
    </row>
    <row r="314" spans="1:10">
      <c r="A314" t="s">
        <v>10</v>
      </c>
    </row>
    <row r="315" spans="1:10">
      <c r="A315" t="s">
        <v>11</v>
      </c>
    </row>
    <row r="316" spans="1:10">
      <c r="A316" t="s">
        <v>0</v>
      </c>
    </row>
    <row r="317" spans="1:10">
      <c r="A317" t="s">
        <v>0</v>
      </c>
    </row>
    <row r="318" spans="1:10">
      <c r="A318" t="s">
        <v>123</v>
      </c>
      <c r="B318" t="s">
        <v>102</v>
      </c>
      <c r="C318" t="s">
        <v>105</v>
      </c>
      <c r="D318" t="s">
        <v>122</v>
      </c>
      <c r="E318" t="s">
        <v>121</v>
      </c>
      <c r="F318" t="s">
        <v>142</v>
      </c>
    </row>
    <row r="319" spans="1:10">
      <c r="A319">
        <v>1</v>
      </c>
      <c r="B319">
        <v>-91.947999999999993</v>
      </c>
      <c r="C319">
        <v>3951</v>
      </c>
      <c r="D319">
        <v>800000</v>
      </c>
      <c r="E319">
        <v>458</v>
      </c>
      <c r="F319" s="3"/>
      <c r="J319" t="s">
        <v>159</v>
      </c>
    </row>
    <row r="320" spans="1:10">
      <c r="A320">
        <v>2</v>
      </c>
      <c r="B320">
        <v>-91.838999999999999</v>
      </c>
      <c r="C320">
        <v>3951</v>
      </c>
      <c r="D320">
        <v>800000</v>
      </c>
      <c r="E320">
        <v>409</v>
      </c>
      <c r="F320" s="3"/>
    </row>
    <row r="321" spans="1:6">
      <c r="A321">
        <v>3</v>
      </c>
      <c r="B321">
        <v>-91.724000000000004</v>
      </c>
      <c r="C321">
        <v>3951</v>
      </c>
      <c r="D321">
        <v>800000</v>
      </c>
      <c r="E321">
        <v>428</v>
      </c>
      <c r="F321" s="3"/>
    </row>
    <row r="322" spans="1:6">
      <c r="A322">
        <v>4</v>
      </c>
      <c r="B322">
        <v>-91.611999999999995</v>
      </c>
      <c r="C322">
        <v>3951</v>
      </c>
      <c r="D322">
        <v>800000</v>
      </c>
      <c r="E322">
        <v>472</v>
      </c>
      <c r="F322" s="3">
        <v>483.32450581479088</v>
      </c>
    </row>
    <row r="323" spans="1:6">
      <c r="A323">
        <v>5</v>
      </c>
      <c r="B323">
        <v>-91.5</v>
      </c>
      <c r="C323">
        <v>3951</v>
      </c>
      <c r="D323">
        <v>800000</v>
      </c>
      <c r="E323">
        <v>419</v>
      </c>
      <c r="F323" s="3">
        <v>488.38556459776549</v>
      </c>
    </row>
    <row r="324" spans="1:6">
      <c r="A324">
        <v>6</v>
      </c>
      <c r="B324">
        <v>-91.394000000000005</v>
      </c>
      <c r="C324">
        <v>3951</v>
      </c>
      <c r="D324">
        <v>800000</v>
      </c>
      <c r="E324">
        <v>518</v>
      </c>
      <c r="F324" s="3">
        <v>493.36151750204863</v>
      </c>
    </row>
    <row r="325" spans="1:6">
      <c r="A325">
        <v>7</v>
      </c>
      <c r="B325">
        <v>-91.281000000000006</v>
      </c>
      <c r="C325">
        <v>3951</v>
      </c>
      <c r="D325">
        <v>800000</v>
      </c>
      <c r="E325">
        <v>492</v>
      </c>
      <c r="F325" s="3">
        <v>499.1187487558721</v>
      </c>
    </row>
    <row r="326" spans="1:6">
      <c r="A326">
        <v>8</v>
      </c>
      <c r="B326">
        <v>-91.165000000000006</v>
      </c>
      <c r="C326">
        <v>3951</v>
      </c>
      <c r="D326">
        <v>800000</v>
      </c>
      <c r="E326">
        <v>576</v>
      </c>
      <c r="F326" s="3">
        <v>506.04688543919372</v>
      </c>
    </row>
    <row r="327" spans="1:6">
      <c r="A327">
        <v>9</v>
      </c>
      <c r="B327">
        <v>-91.049000000000007</v>
      </c>
      <c r="C327">
        <v>3951</v>
      </c>
      <c r="D327">
        <v>800000</v>
      </c>
      <c r="E327">
        <v>561</v>
      </c>
      <c r="F327" s="3">
        <v>514.96304291023796</v>
      </c>
    </row>
    <row r="328" spans="1:6">
      <c r="A328">
        <v>10</v>
      </c>
      <c r="B328">
        <v>-90.933999999999997</v>
      </c>
      <c r="C328">
        <v>3951</v>
      </c>
      <c r="D328">
        <v>800000</v>
      </c>
      <c r="E328">
        <v>511</v>
      </c>
      <c r="F328" s="3">
        <v>527.19761402408596</v>
      </c>
    </row>
    <row r="329" spans="1:6">
      <c r="A329">
        <v>11</v>
      </c>
      <c r="B329">
        <v>-90.823999999999998</v>
      </c>
      <c r="C329">
        <v>3951</v>
      </c>
      <c r="D329">
        <v>800000</v>
      </c>
      <c r="E329">
        <v>562</v>
      </c>
      <c r="F329" s="3">
        <v>543.71887742601245</v>
      </c>
    </row>
    <row r="330" spans="1:6">
      <c r="A330">
        <v>12</v>
      </c>
      <c r="B330">
        <v>-90.709000000000003</v>
      </c>
      <c r="C330">
        <v>3951</v>
      </c>
      <c r="D330">
        <v>800000</v>
      </c>
      <c r="E330">
        <v>595</v>
      </c>
      <c r="F330" s="3">
        <v>567.70548235125534</v>
      </c>
    </row>
    <row r="331" spans="1:6">
      <c r="A331">
        <v>13</v>
      </c>
      <c r="B331">
        <v>-90.594999999999999</v>
      </c>
      <c r="C331">
        <v>3951</v>
      </c>
      <c r="D331">
        <v>800000</v>
      </c>
      <c r="E331">
        <v>565</v>
      </c>
      <c r="F331" s="3">
        <v>599.14707417235331</v>
      </c>
    </row>
    <row r="332" spans="1:6">
      <c r="A332">
        <v>14</v>
      </c>
      <c r="B332">
        <v>-90.486999999999995</v>
      </c>
      <c r="C332">
        <v>3951</v>
      </c>
      <c r="D332">
        <v>800000</v>
      </c>
      <c r="E332">
        <v>623</v>
      </c>
      <c r="F332" s="3">
        <v>635.25490334446442</v>
      </c>
    </row>
    <row r="333" spans="1:6">
      <c r="A333">
        <v>15</v>
      </c>
      <c r="B333">
        <v>-90.372</v>
      </c>
      <c r="C333">
        <v>3951</v>
      </c>
      <c r="D333">
        <v>800000</v>
      </c>
      <c r="E333">
        <v>681</v>
      </c>
      <c r="F333" s="3">
        <v>677.4011172066372</v>
      </c>
    </row>
    <row r="334" spans="1:6">
      <c r="A334">
        <v>16</v>
      </c>
      <c r="B334">
        <v>-90.256</v>
      </c>
      <c r="C334">
        <v>3951</v>
      </c>
      <c r="D334">
        <v>800000</v>
      </c>
      <c r="E334">
        <v>725</v>
      </c>
      <c r="F334" s="3">
        <v>718.2286831995583</v>
      </c>
    </row>
    <row r="335" spans="1:6">
      <c r="A335">
        <v>17</v>
      </c>
      <c r="B335">
        <v>-90.14</v>
      </c>
      <c r="C335">
        <v>3951</v>
      </c>
      <c r="D335">
        <v>800000</v>
      </c>
      <c r="E335">
        <v>746</v>
      </c>
      <c r="F335" s="3">
        <v>750.45636611424607</v>
      </c>
    </row>
    <row r="336" spans="1:6">
      <c r="A336">
        <v>18</v>
      </c>
      <c r="B336">
        <v>-90.025000000000006</v>
      </c>
      <c r="C336">
        <v>3951</v>
      </c>
      <c r="D336">
        <v>800000</v>
      </c>
      <c r="E336">
        <v>753</v>
      </c>
      <c r="F336" s="3">
        <v>767.96463649685484</v>
      </c>
    </row>
    <row r="337" spans="1:6">
      <c r="A337">
        <v>19</v>
      </c>
      <c r="B337">
        <v>-89.918999999999997</v>
      </c>
      <c r="C337">
        <v>3951</v>
      </c>
      <c r="D337">
        <v>800000</v>
      </c>
      <c r="E337">
        <v>809</v>
      </c>
      <c r="F337" s="3">
        <v>768.76750885173226</v>
      </c>
    </row>
    <row r="338" spans="1:6">
      <c r="A338">
        <v>20</v>
      </c>
      <c r="B338">
        <v>-89.805999999999997</v>
      </c>
      <c r="C338">
        <v>3951</v>
      </c>
      <c r="D338">
        <v>800000</v>
      </c>
      <c r="E338">
        <v>747</v>
      </c>
      <c r="F338" s="3">
        <v>754.3120814507954</v>
      </c>
    </row>
    <row r="339" spans="1:6">
      <c r="A339">
        <v>21</v>
      </c>
      <c r="B339">
        <v>-89.691000000000003</v>
      </c>
      <c r="C339">
        <v>3951</v>
      </c>
      <c r="D339">
        <v>800000</v>
      </c>
      <c r="E339">
        <v>722</v>
      </c>
      <c r="F339" s="3">
        <v>727.79240278088014</v>
      </c>
    </row>
    <row r="340" spans="1:6">
      <c r="A340">
        <v>22</v>
      </c>
      <c r="B340">
        <v>-89.576999999999998</v>
      </c>
      <c r="C340">
        <v>3951</v>
      </c>
      <c r="D340">
        <v>800000</v>
      </c>
      <c r="E340">
        <v>677</v>
      </c>
      <c r="F340" s="3">
        <v>696.17758064980637</v>
      </c>
    </row>
    <row r="341" spans="1:6">
      <c r="A341">
        <v>23</v>
      </c>
      <c r="B341">
        <v>-89.457999999999998</v>
      </c>
      <c r="C341">
        <v>3951</v>
      </c>
      <c r="D341">
        <v>800000</v>
      </c>
      <c r="E341">
        <v>676</v>
      </c>
      <c r="F341" s="3">
        <v>664.30787004841363</v>
      </c>
    </row>
    <row r="342" spans="1:6">
      <c r="A342">
        <v>24</v>
      </c>
      <c r="B342">
        <v>-89.341999999999999</v>
      </c>
      <c r="C342">
        <v>3951</v>
      </c>
      <c r="D342">
        <v>800000</v>
      </c>
      <c r="E342">
        <v>663</v>
      </c>
      <c r="F342" s="3">
        <v>639.06982961736458</v>
      </c>
    </row>
    <row r="343" spans="1:6">
      <c r="A343">
        <v>25</v>
      </c>
      <c r="B343">
        <v>-89.234999999999999</v>
      </c>
      <c r="C343">
        <v>3951</v>
      </c>
      <c r="D343">
        <v>800000</v>
      </c>
      <c r="E343">
        <v>628</v>
      </c>
      <c r="F343" s="3">
        <v>622.68344330405841</v>
      </c>
    </row>
    <row r="344" spans="1:6">
      <c r="A344">
        <v>26</v>
      </c>
      <c r="B344">
        <v>-89.13</v>
      </c>
      <c r="C344">
        <v>3951</v>
      </c>
      <c r="D344">
        <v>800000</v>
      </c>
      <c r="E344">
        <v>571</v>
      </c>
      <c r="F344" s="3">
        <v>612.92170716901705</v>
      </c>
    </row>
    <row r="345" spans="1:6">
      <c r="A345">
        <v>27</v>
      </c>
      <c r="B345">
        <v>-89.016000000000005</v>
      </c>
      <c r="C345">
        <v>3951</v>
      </c>
      <c r="D345">
        <v>800000</v>
      </c>
      <c r="E345">
        <v>600</v>
      </c>
      <c r="F345" s="3">
        <v>608.14146194781415</v>
      </c>
    </row>
    <row r="346" spans="1:6">
      <c r="A346">
        <v>28</v>
      </c>
      <c r="B346">
        <v>-88.896000000000001</v>
      </c>
      <c r="C346">
        <v>3951</v>
      </c>
      <c r="D346">
        <v>800000</v>
      </c>
      <c r="E346">
        <v>610</v>
      </c>
      <c r="F346" s="3">
        <v>607.73611219786756</v>
      </c>
    </row>
    <row r="347" spans="1:6">
      <c r="A347">
        <v>29</v>
      </c>
      <c r="B347">
        <v>-88.790999999999997</v>
      </c>
      <c r="C347">
        <v>3951</v>
      </c>
      <c r="D347">
        <v>800000</v>
      </c>
      <c r="E347">
        <v>627</v>
      </c>
      <c r="F347" s="3">
        <v>609.81220743641404</v>
      </c>
    </row>
    <row r="348" spans="1:6">
      <c r="A348">
        <v>30</v>
      </c>
      <c r="B348">
        <v>-88.671999999999997</v>
      </c>
      <c r="C348">
        <v>3951</v>
      </c>
      <c r="D348">
        <v>800000</v>
      </c>
      <c r="E348">
        <v>595</v>
      </c>
      <c r="F348" s="3">
        <v>613.68354711654308</v>
      </c>
    </row>
    <row r="349" spans="1:6">
      <c r="A349">
        <v>31</v>
      </c>
      <c r="B349">
        <v>-88.56</v>
      </c>
      <c r="C349">
        <v>3951</v>
      </c>
      <c r="D349">
        <v>800000</v>
      </c>
      <c r="E349">
        <v>617</v>
      </c>
      <c r="F349" s="3">
        <v>618.07549529475273</v>
      </c>
    </row>
    <row r="350" spans="1:6">
      <c r="A350">
        <v>32</v>
      </c>
      <c r="B350">
        <v>-88.451999999999998</v>
      </c>
      <c r="C350">
        <v>3951</v>
      </c>
      <c r="D350">
        <v>800000</v>
      </c>
      <c r="E350">
        <v>636</v>
      </c>
      <c r="F350" s="3">
        <v>622.62312920738327</v>
      </c>
    </row>
    <row r="351" spans="1:6">
      <c r="A351" t="s">
        <v>0</v>
      </c>
    </row>
    <row r="352" spans="1:6">
      <c r="A352" t="s">
        <v>0</v>
      </c>
    </row>
    <row r="353" spans="1:6">
      <c r="A353" t="s">
        <v>0</v>
      </c>
    </row>
    <row r="354" spans="1:6">
      <c r="A354" t="s">
        <v>0</v>
      </c>
    </row>
    <row r="355" spans="1:6">
      <c r="A355" t="s">
        <v>24</v>
      </c>
    </row>
    <row r="356" spans="1:6">
      <c r="A356" t="s">
        <v>2</v>
      </c>
    </row>
    <row r="357" spans="1:6">
      <c r="A357" t="s">
        <v>3</v>
      </c>
    </row>
    <row r="358" spans="1:6">
      <c r="A358" t="s">
        <v>4</v>
      </c>
    </row>
    <row r="359" spans="1:6">
      <c r="A359" t="s">
        <v>5</v>
      </c>
    </row>
    <row r="360" spans="1:6">
      <c r="A360" t="s">
        <v>25</v>
      </c>
    </row>
    <row r="361" spans="1:6">
      <c r="A361" t="s">
        <v>7</v>
      </c>
    </row>
    <row r="362" spans="1:6">
      <c r="A362" t="s">
        <v>8</v>
      </c>
    </row>
    <row r="363" spans="1:6">
      <c r="A363" t="s">
        <v>9</v>
      </c>
    </row>
    <row r="364" spans="1:6">
      <c r="A364" t="s">
        <v>10</v>
      </c>
    </row>
    <row r="365" spans="1:6">
      <c r="A365" t="s">
        <v>11</v>
      </c>
    </row>
    <row r="366" spans="1:6">
      <c r="A366" t="s">
        <v>0</v>
      </c>
    </row>
    <row r="367" spans="1:6">
      <c r="A367" t="s">
        <v>0</v>
      </c>
    </row>
    <row r="368" spans="1:6">
      <c r="A368" t="s">
        <v>123</v>
      </c>
      <c r="B368" t="s">
        <v>102</v>
      </c>
      <c r="C368" t="s">
        <v>105</v>
      </c>
      <c r="D368" t="s">
        <v>122</v>
      </c>
      <c r="E368" t="s">
        <v>121</v>
      </c>
      <c r="F368" t="s">
        <v>142</v>
      </c>
    </row>
    <row r="369" spans="1:10">
      <c r="A369">
        <v>1</v>
      </c>
      <c r="B369">
        <v>-91.947999999999993</v>
      </c>
      <c r="C369">
        <v>4125</v>
      </c>
      <c r="D369">
        <v>800000</v>
      </c>
      <c r="E369">
        <v>401</v>
      </c>
      <c r="F369" s="3"/>
      <c r="J369" t="s">
        <v>160</v>
      </c>
    </row>
    <row r="370" spans="1:10">
      <c r="A370">
        <v>2</v>
      </c>
      <c r="B370">
        <v>-91.838999999999999</v>
      </c>
      <c r="C370">
        <v>4125</v>
      </c>
      <c r="D370">
        <v>800000</v>
      </c>
      <c r="E370">
        <v>426</v>
      </c>
      <c r="F370" s="3"/>
    </row>
    <row r="371" spans="1:10">
      <c r="A371">
        <v>3</v>
      </c>
      <c r="B371">
        <v>-91.724000000000004</v>
      </c>
      <c r="C371">
        <v>4125</v>
      </c>
      <c r="D371">
        <v>800000</v>
      </c>
      <c r="E371">
        <v>433</v>
      </c>
      <c r="F371" s="3"/>
    </row>
    <row r="372" spans="1:10">
      <c r="A372">
        <v>4</v>
      </c>
      <c r="B372">
        <v>-91.611999999999995</v>
      </c>
      <c r="C372">
        <v>4125</v>
      </c>
      <c r="D372">
        <v>800000</v>
      </c>
      <c r="E372">
        <v>442</v>
      </c>
      <c r="F372" s="3">
        <v>471.30129834258463</v>
      </c>
    </row>
    <row r="373" spans="1:10">
      <c r="A373">
        <v>5</v>
      </c>
      <c r="B373">
        <v>-91.5</v>
      </c>
      <c r="C373">
        <v>4125</v>
      </c>
      <c r="D373">
        <v>800000</v>
      </c>
      <c r="E373">
        <v>478</v>
      </c>
      <c r="F373" s="3">
        <v>476.76247000242125</v>
      </c>
    </row>
    <row r="374" spans="1:10">
      <c r="A374">
        <v>6</v>
      </c>
      <c r="B374">
        <v>-91.394000000000005</v>
      </c>
      <c r="C374">
        <v>4125</v>
      </c>
      <c r="D374">
        <v>800000</v>
      </c>
      <c r="E374">
        <v>468</v>
      </c>
      <c r="F374" s="3">
        <v>482.31314925650764</v>
      </c>
    </row>
    <row r="375" spans="1:10">
      <c r="A375">
        <v>7</v>
      </c>
      <c r="B375">
        <v>-91.281000000000006</v>
      </c>
      <c r="C375">
        <v>4125</v>
      </c>
      <c r="D375">
        <v>800000</v>
      </c>
      <c r="E375">
        <v>488</v>
      </c>
      <c r="F375" s="3">
        <v>489.08005955736735</v>
      </c>
    </row>
    <row r="376" spans="1:10">
      <c r="A376">
        <v>8</v>
      </c>
      <c r="B376">
        <v>-91.165000000000006</v>
      </c>
      <c r="C376">
        <v>4125</v>
      </c>
      <c r="D376">
        <v>800000</v>
      </c>
      <c r="E376">
        <v>528</v>
      </c>
      <c r="F376" s="3">
        <v>497.77179690323692</v>
      </c>
    </row>
    <row r="377" spans="1:10">
      <c r="A377">
        <v>9</v>
      </c>
      <c r="B377">
        <v>-91.049000000000007</v>
      </c>
      <c r="C377">
        <v>4125</v>
      </c>
      <c r="D377">
        <v>800000</v>
      </c>
      <c r="E377">
        <v>550</v>
      </c>
      <c r="F377" s="3">
        <v>509.57013257429895</v>
      </c>
    </row>
    <row r="378" spans="1:10">
      <c r="A378">
        <v>10</v>
      </c>
      <c r="B378">
        <v>-90.933999999999997</v>
      </c>
      <c r="C378">
        <v>4125</v>
      </c>
      <c r="D378">
        <v>800000</v>
      </c>
      <c r="E378">
        <v>543</v>
      </c>
      <c r="F378" s="3">
        <v>526.09392809760811</v>
      </c>
    </row>
    <row r="379" spans="1:10">
      <c r="A379">
        <v>11</v>
      </c>
      <c r="B379">
        <v>-90.823999999999998</v>
      </c>
      <c r="C379">
        <v>4125</v>
      </c>
      <c r="D379">
        <v>800000</v>
      </c>
      <c r="E379">
        <v>547</v>
      </c>
      <c r="F379" s="3">
        <v>548.1124173533982</v>
      </c>
    </row>
    <row r="380" spans="1:10">
      <c r="A380">
        <v>12</v>
      </c>
      <c r="B380">
        <v>-90.709000000000003</v>
      </c>
      <c r="C380">
        <v>4125</v>
      </c>
      <c r="D380">
        <v>800000</v>
      </c>
      <c r="E380">
        <v>566</v>
      </c>
      <c r="F380" s="3">
        <v>578.8872365466658</v>
      </c>
    </row>
    <row r="381" spans="1:10">
      <c r="A381">
        <v>13</v>
      </c>
      <c r="B381">
        <v>-90.594999999999999</v>
      </c>
      <c r="C381">
        <v>4125</v>
      </c>
      <c r="D381">
        <v>800000</v>
      </c>
      <c r="E381">
        <v>581</v>
      </c>
      <c r="F381" s="3">
        <v>617.08135227739581</v>
      </c>
    </row>
    <row r="382" spans="1:10">
      <c r="A382">
        <v>14</v>
      </c>
      <c r="B382">
        <v>-90.486999999999995</v>
      </c>
      <c r="C382">
        <v>4125</v>
      </c>
      <c r="D382">
        <v>800000</v>
      </c>
      <c r="E382">
        <v>636</v>
      </c>
      <c r="F382" s="3">
        <v>658.23323013531228</v>
      </c>
    </row>
    <row r="383" spans="1:10">
      <c r="A383">
        <v>15</v>
      </c>
      <c r="B383">
        <v>-90.372</v>
      </c>
      <c r="C383">
        <v>4125</v>
      </c>
      <c r="D383">
        <v>800000</v>
      </c>
      <c r="E383">
        <v>738</v>
      </c>
      <c r="F383" s="3">
        <v>702.77710764604819</v>
      </c>
    </row>
    <row r="384" spans="1:10">
      <c r="A384">
        <v>16</v>
      </c>
      <c r="B384">
        <v>-90.256</v>
      </c>
      <c r="C384">
        <v>4125</v>
      </c>
      <c r="D384">
        <v>800000</v>
      </c>
      <c r="E384">
        <v>748</v>
      </c>
      <c r="F384" s="3">
        <v>741.88765818591685</v>
      </c>
    </row>
    <row r="385" spans="1:6">
      <c r="A385">
        <v>17</v>
      </c>
      <c r="B385">
        <v>-90.14</v>
      </c>
      <c r="C385">
        <v>4125</v>
      </c>
      <c r="D385">
        <v>800000</v>
      </c>
      <c r="E385">
        <v>797</v>
      </c>
      <c r="F385" s="3">
        <v>768.32155573065643</v>
      </c>
    </row>
    <row r="386" spans="1:6">
      <c r="A386">
        <v>18</v>
      </c>
      <c r="B386">
        <v>-90.025000000000006</v>
      </c>
      <c r="C386">
        <v>4125</v>
      </c>
      <c r="D386">
        <v>800000</v>
      </c>
      <c r="E386">
        <v>789</v>
      </c>
      <c r="F386" s="3">
        <v>777.37254706577232</v>
      </c>
    </row>
    <row r="387" spans="1:6">
      <c r="A387">
        <v>19</v>
      </c>
      <c r="B387">
        <v>-89.918999999999997</v>
      </c>
      <c r="C387">
        <v>4125</v>
      </c>
      <c r="D387">
        <v>800000</v>
      </c>
      <c r="E387">
        <v>736</v>
      </c>
      <c r="F387" s="3">
        <v>769.7697982618497</v>
      </c>
    </row>
    <row r="388" spans="1:6">
      <c r="A388">
        <v>20</v>
      </c>
      <c r="B388">
        <v>-89.805999999999997</v>
      </c>
      <c r="C388">
        <v>4125</v>
      </c>
      <c r="D388">
        <v>800000</v>
      </c>
      <c r="E388">
        <v>750</v>
      </c>
      <c r="F388" s="3">
        <v>747.56956089595712</v>
      </c>
    </row>
    <row r="389" spans="1:6">
      <c r="A389">
        <v>21</v>
      </c>
      <c r="B389">
        <v>-89.691000000000003</v>
      </c>
      <c r="C389">
        <v>4125</v>
      </c>
      <c r="D389">
        <v>800000</v>
      </c>
      <c r="E389">
        <v>699</v>
      </c>
      <c r="F389" s="3">
        <v>715.74734169028477</v>
      </c>
    </row>
    <row r="390" spans="1:6">
      <c r="A390">
        <v>22</v>
      </c>
      <c r="B390">
        <v>-89.576999999999998</v>
      </c>
      <c r="C390">
        <v>4125</v>
      </c>
      <c r="D390">
        <v>800000</v>
      </c>
      <c r="E390">
        <v>668</v>
      </c>
      <c r="F390" s="3">
        <v>681.76564159863767</v>
      </c>
    </row>
    <row r="391" spans="1:6">
      <c r="A391">
        <v>23</v>
      </c>
      <c r="B391">
        <v>-89.457999999999998</v>
      </c>
      <c r="C391">
        <v>4125</v>
      </c>
      <c r="D391">
        <v>800000</v>
      </c>
      <c r="E391">
        <v>686</v>
      </c>
      <c r="F391" s="3">
        <v>649.90733522317578</v>
      </c>
    </row>
    <row r="392" spans="1:6">
      <c r="A392">
        <v>24</v>
      </c>
      <c r="B392">
        <v>-89.341999999999999</v>
      </c>
      <c r="C392">
        <v>4125</v>
      </c>
      <c r="D392">
        <v>800000</v>
      </c>
      <c r="E392">
        <v>630</v>
      </c>
      <c r="F392" s="3">
        <v>626.10235805419654</v>
      </c>
    </row>
    <row r="393" spans="1:6">
      <c r="A393">
        <v>25</v>
      </c>
      <c r="B393">
        <v>-89.234999999999999</v>
      </c>
      <c r="C393">
        <v>4125</v>
      </c>
      <c r="D393">
        <v>800000</v>
      </c>
      <c r="E393">
        <v>599</v>
      </c>
      <c r="F393" s="3">
        <v>611.45145563831215</v>
      </c>
    </row>
    <row r="394" spans="1:6">
      <c r="A394">
        <v>26</v>
      </c>
      <c r="B394">
        <v>-89.13</v>
      </c>
      <c r="C394">
        <v>4125</v>
      </c>
      <c r="D394">
        <v>800000</v>
      </c>
      <c r="E394">
        <v>608</v>
      </c>
      <c r="F394" s="3">
        <v>603.28112025650762</v>
      </c>
    </row>
    <row r="395" spans="1:6">
      <c r="A395">
        <v>27</v>
      </c>
      <c r="B395">
        <v>-89.016000000000005</v>
      </c>
      <c r="C395">
        <v>4125</v>
      </c>
      <c r="D395">
        <v>800000</v>
      </c>
      <c r="E395">
        <v>624</v>
      </c>
      <c r="F395" s="3">
        <v>599.85723404524367</v>
      </c>
    </row>
    <row r="396" spans="1:6">
      <c r="A396">
        <v>28</v>
      </c>
      <c r="B396">
        <v>-88.896000000000001</v>
      </c>
      <c r="C396">
        <v>4125</v>
      </c>
      <c r="D396">
        <v>800000</v>
      </c>
      <c r="E396">
        <v>634</v>
      </c>
      <c r="F396" s="3">
        <v>600.43574254921191</v>
      </c>
    </row>
    <row r="397" spans="1:6">
      <c r="A397">
        <v>29</v>
      </c>
      <c r="B397">
        <v>-88.790999999999997</v>
      </c>
      <c r="C397">
        <v>4125</v>
      </c>
      <c r="D397">
        <v>800000</v>
      </c>
      <c r="E397">
        <v>589</v>
      </c>
      <c r="F397" s="3">
        <v>603.08401663636107</v>
      </c>
    </row>
    <row r="398" spans="1:6">
      <c r="A398">
        <v>30</v>
      </c>
      <c r="B398">
        <v>-88.671999999999997</v>
      </c>
      <c r="C398">
        <v>4125</v>
      </c>
      <c r="D398">
        <v>800000</v>
      </c>
      <c r="E398">
        <v>557</v>
      </c>
      <c r="F398" s="3">
        <v>607.39928505994226</v>
      </c>
    </row>
    <row r="399" spans="1:6">
      <c r="A399">
        <v>31</v>
      </c>
      <c r="B399">
        <v>-88.56</v>
      </c>
      <c r="C399">
        <v>4125</v>
      </c>
      <c r="D399">
        <v>800000</v>
      </c>
      <c r="E399">
        <v>587</v>
      </c>
      <c r="F399" s="3">
        <v>612.10073086760121</v>
      </c>
    </row>
    <row r="400" spans="1:6">
      <c r="A400">
        <v>32</v>
      </c>
      <c r="B400">
        <v>-88.451999999999998</v>
      </c>
      <c r="C400">
        <v>4125</v>
      </c>
      <c r="D400">
        <v>800000</v>
      </c>
      <c r="E400">
        <v>654</v>
      </c>
      <c r="F400" s="3">
        <v>616.899748929167</v>
      </c>
    </row>
    <row r="401" spans="1:1">
      <c r="A401" t="s">
        <v>0</v>
      </c>
    </row>
    <row r="402" spans="1:1">
      <c r="A402" t="s">
        <v>0</v>
      </c>
    </row>
    <row r="403" spans="1:1">
      <c r="A403" t="s">
        <v>0</v>
      </c>
    </row>
    <row r="404" spans="1:1">
      <c r="A404" t="s">
        <v>0</v>
      </c>
    </row>
    <row r="405" spans="1:1">
      <c r="A405" t="s">
        <v>26</v>
      </c>
    </row>
    <row r="406" spans="1:1">
      <c r="A406" t="s">
        <v>2</v>
      </c>
    </row>
    <row r="407" spans="1:1">
      <c r="A407" t="s">
        <v>3</v>
      </c>
    </row>
    <row r="408" spans="1:1">
      <c r="A408" t="s">
        <v>4</v>
      </c>
    </row>
    <row r="409" spans="1:1">
      <c r="A409" t="s">
        <v>5</v>
      </c>
    </row>
    <row r="410" spans="1:1">
      <c r="A410" t="s">
        <v>27</v>
      </c>
    </row>
    <row r="411" spans="1:1">
      <c r="A411" t="s">
        <v>7</v>
      </c>
    </row>
    <row r="412" spans="1:1">
      <c r="A412" t="s">
        <v>8</v>
      </c>
    </row>
    <row r="413" spans="1:1">
      <c r="A413" t="s">
        <v>9</v>
      </c>
    </row>
    <row r="414" spans="1:1">
      <c r="A414" t="s">
        <v>10</v>
      </c>
    </row>
    <row r="415" spans="1:1">
      <c r="A415" t="s">
        <v>11</v>
      </c>
    </row>
    <row r="416" spans="1:1">
      <c r="A416" t="s">
        <v>0</v>
      </c>
    </row>
    <row r="417" spans="1:10">
      <c r="A417" t="s">
        <v>0</v>
      </c>
    </row>
    <row r="418" spans="1:10">
      <c r="A418" t="s">
        <v>123</v>
      </c>
      <c r="B418" t="s">
        <v>102</v>
      </c>
      <c r="C418" t="s">
        <v>105</v>
      </c>
      <c r="D418" t="s">
        <v>122</v>
      </c>
      <c r="E418" t="s">
        <v>121</v>
      </c>
      <c r="F418" t="s">
        <v>142</v>
      </c>
    </row>
    <row r="419" spans="1:10">
      <c r="A419">
        <v>1</v>
      </c>
      <c r="B419">
        <v>-91.947999999999993</v>
      </c>
      <c r="C419">
        <v>4128</v>
      </c>
      <c r="D419">
        <v>800000</v>
      </c>
      <c r="E419">
        <v>433</v>
      </c>
      <c r="F419" s="3"/>
      <c r="J419" t="s">
        <v>161</v>
      </c>
    </row>
    <row r="420" spans="1:10">
      <c r="A420">
        <v>2</v>
      </c>
      <c r="B420">
        <v>-91.838999999999999</v>
      </c>
      <c r="C420">
        <v>4128</v>
      </c>
      <c r="D420">
        <v>800000</v>
      </c>
      <c r="E420">
        <v>420</v>
      </c>
      <c r="F420" s="3"/>
    </row>
    <row r="421" spans="1:10">
      <c r="A421">
        <v>3</v>
      </c>
      <c r="B421">
        <v>-91.724000000000004</v>
      </c>
      <c r="C421">
        <v>4128</v>
      </c>
      <c r="D421">
        <v>800000</v>
      </c>
      <c r="E421">
        <v>464</v>
      </c>
      <c r="F421" s="3"/>
    </row>
    <row r="422" spans="1:10">
      <c r="A422">
        <v>4</v>
      </c>
      <c r="B422">
        <v>-91.611999999999995</v>
      </c>
      <c r="C422">
        <v>4128</v>
      </c>
      <c r="D422">
        <v>800000</v>
      </c>
      <c r="E422">
        <v>477</v>
      </c>
      <c r="F422" s="3">
        <v>493.79097397594404</v>
      </c>
    </row>
    <row r="423" spans="1:10">
      <c r="A423">
        <v>5</v>
      </c>
      <c r="B423">
        <v>-91.5</v>
      </c>
      <c r="C423">
        <v>4128</v>
      </c>
      <c r="D423">
        <v>800000</v>
      </c>
      <c r="E423">
        <v>515</v>
      </c>
      <c r="F423" s="3">
        <v>499.15277269819018</v>
      </c>
    </row>
    <row r="424" spans="1:10">
      <c r="A424">
        <v>6</v>
      </c>
      <c r="B424">
        <v>-91.394000000000005</v>
      </c>
      <c r="C424">
        <v>4128</v>
      </c>
      <c r="D424">
        <v>800000</v>
      </c>
      <c r="E424">
        <v>512</v>
      </c>
      <c r="F424" s="3">
        <v>504.5424489971428</v>
      </c>
    </row>
    <row r="425" spans="1:10">
      <c r="A425">
        <v>7</v>
      </c>
      <c r="B425">
        <v>-91.281000000000006</v>
      </c>
      <c r="C425">
        <v>4128</v>
      </c>
      <c r="D425">
        <v>800000</v>
      </c>
      <c r="E425">
        <v>501</v>
      </c>
      <c r="F425" s="3">
        <v>511.03045900292244</v>
      </c>
    </row>
    <row r="426" spans="1:10">
      <c r="A426">
        <v>8</v>
      </c>
      <c r="B426">
        <v>-91.165000000000006</v>
      </c>
      <c r="C426">
        <v>4128</v>
      </c>
      <c r="D426">
        <v>800000</v>
      </c>
      <c r="E426">
        <v>525</v>
      </c>
      <c r="F426" s="3">
        <v>519.29535726588392</v>
      </c>
    </row>
    <row r="427" spans="1:10">
      <c r="A427">
        <v>9</v>
      </c>
      <c r="B427">
        <v>-91.049000000000007</v>
      </c>
      <c r="C427">
        <v>4128</v>
      </c>
      <c r="D427">
        <v>800000</v>
      </c>
      <c r="E427">
        <v>538</v>
      </c>
      <c r="F427" s="3">
        <v>530.54428225844742</v>
      </c>
    </row>
    <row r="428" spans="1:10">
      <c r="A428">
        <v>10</v>
      </c>
      <c r="B428">
        <v>-90.933999999999997</v>
      </c>
      <c r="C428">
        <v>4128</v>
      </c>
      <c r="D428">
        <v>800000</v>
      </c>
      <c r="E428">
        <v>552</v>
      </c>
      <c r="F428" s="3">
        <v>546.49671143042235</v>
      </c>
    </row>
    <row r="429" spans="1:10">
      <c r="A429">
        <v>11</v>
      </c>
      <c r="B429">
        <v>-90.823999999999998</v>
      </c>
      <c r="C429">
        <v>4128</v>
      </c>
      <c r="D429">
        <v>800000</v>
      </c>
      <c r="E429">
        <v>564</v>
      </c>
      <c r="F429" s="3">
        <v>568.08541175608343</v>
      </c>
    </row>
    <row r="430" spans="1:10">
      <c r="A430">
        <v>12</v>
      </c>
      <c r="B430">
        <v>-90.709000000000003</v>
      </c>
      <c r="C430">
        <v>4128</v>
      </c>
      <c r="D430">
        <v>800000</v>
      </c>
      <c r="E430">
        <v>582</v>
      </c>
      <c r="F430" s="3">
        <v>598.65139395737003</v>
      </c>
    </row>
    <row r="431" spans="1:10">
      <c r="A431">
        <v>13</v>
      </c>
      <c r="B431">
        <v>-90.594999999999999</v>
      </c>
      <c r="C431">
        <v>4128</v>
      </c>
      <c r="D431">
        <v>800000</v>
      </c>
      <c r="E431">
        <v>647</v>
      </c>
      <c r="F431" s="3">
        <v>636.82147293960963</v>
      </c>
    </row>
    <row r="432" spans="1:10">
      <c r="A432">
        <v>14</v>
      </c>
      <c r="B432">
        <v>-90.486999999999995</v>
      </c>
      <c r="C432">
        <v>4128</v>
      </c>
      <c r="D432">
        <v>800000</v>
      </c>
      <c r="E432">
        <v>664</v>
      </c>
      <c r="F432" s="3">
        <v>677.79068808240515</v>
      </c>
    </row>
    <row r="433" spans="1:6">
      <c r="A433">
        <v>15</v>
      </c>
      <c r="B433">
        <v>-90.372</v>
      </c>
      <c r="C433">
        <v>4128</v>
      </c>
      <c r="D433">
        <v>800000</v>
      </c>
      <c r="E433">
        <v>740</v>
      </c>
      <c r="F433" s="3">
        <v>721.3494072339787</v>
      </c>
    </row>
    <row r="434" spans="1:6">
      <c r="A434">
        <v>16</v>
      </c>
      <c r="B434">
        <v>-90.256</v>
      </c>
      <c r="C434">
        <v>4128</v>
      </c>
      <c r="D434">
        <v>800000</v>
      </c>
      <c r="E434">
        <v>752</v>
      </c>
      <c r="F434" s="3">
        <v>757.97562793470308</v>
      </c>
    </row>
    <row r="435" spans="1:6">
      <c r="A435">
        <v>17</v>
      </c>
      <c r="B435">
        <v>-90.14</v>
      </c>
      <c r="C435">
        <v>4128</v>
      </c>
      <c r="D435">
        <v>800000</v>
      </c>
      <c r="E435">
        <v>788</v>
      </c>
      <c r="F435" s="3">
        <v>780.17574884822841</v>
      </c>
    </row>
    <row r="436" spans="1:6">
      <c r="A436">
        <v>18</v>
      </c>
      <c r="B436">
        <v>-90.025000000000006</v>
      </c>
      <c r="C436">
        <v>4128</v>
      </c>
      <c r="D436">
        <v>800000</v>
      </c>
      <c r="E436">
        <v>801</v>
      </c>
      <c r="F436" s="3">
        <v>783.83034279532501</v>
      </c>
    </row>
    <row r="437" spans="1:6">
      <c r="A437">
        <v>19</v>
      </c>
      <c r="B437">
        <v>-89.918999999999997</v>
      </c>
      <c r="C437">
        <v>4128</v>
      </c>
      <c r="D437">
        <v>800000</v>
      </c>
      <c r="E437">
        <v>745</v>
      </c>
      <c r="F437" s="3">
        <v>771.27650165818648</v>
      </c>
    </row>
    <row r="438" spans="1:6">
      <c r="A438">
        <v>20</v>
      </c>
      <c r="B438">
        <v>-89.805999999999997</v>
      </c>
      <c r="C438">
        <v>4128</v>
      </c>
      <c r="D438">
        <v>800000</v>
      </c>
      <c r="E438">
        <v>734</v>
      </c>
      <c r="F438" s="3">
        <v>745.19830678758649</v>
      </c>
    </row>
    <row r="439" spans="1:6">
      <c r="A439">
        <v>21</v>
      </c>
      <c r="B439">
        <v>-89.691000000000003</v>
      </c>
      <c r="C439">
        <v>4128</v>
      </c>
      <c r="D439">
        <v>800000</v>
      </c>
      <c r="E439">
        <v>722</v>
      </c>
      <c r="F439" s="3">
        <v>712.00808493694933</v>
      </c>
    </row>
    <row r="440" spans="1:6">
      <c r="A440">
        <v>22</v>
      </c>
      <c r="B440">
        <v>-89.576999999999998</v>
      </c>
      <c r="C440">
        <v>4128</v>
      </c>
      <c r="D440">
        <v>800000</v>
      </c>
      <c r="E440">
        <v>687</v>
      </c>
      <c r="F440" s="3">
        <v>679.5256949917258</v>
      </c>
    </row>
    <row r="441" spans="1:6">
      <c r="A441">
        <v>23</v>
      </c>
      <c r="B441">
        <v>-89.457999999999998</v>
      </c>
      <c r="C441">
        <v>4128</v>
      </c>
      <c r="D441">
        <v>800000</v>
      </c>
      <c r="E441">
        <v>646</v>
      </c>
      <c r="F441" s="3">
        <v>651.61015900761163</v>
      </c>
    </row>
    <row r="442" spans="1:6">
      <c r="A442">
        <v>24</v>
      </c>
      <c r="B442">
        <v>-89.341999999999999</v>
      </c>
      <c r="C442">
        <v>4128</v>
      </c>
      <c r="D442">
        <v>800000</v>
      </c>
      <c r="E442">
        <v>654</v>
      </c>
      <c r="F442" s="3">
        <v>632.77732819602431</v>
      </c>
    </row>
    <row r="443" spans="1:6">
      <c r="A443">
        <v>25</v>
      </c>
      <c r="B443">
        <v>-89.234999999999999</v>
      </c>
      <c r="C443">
        <v>4128</v>
      </c>
      <c r="D443">
        <v>800000</v>
      </c>
      <c r="E443">
        <v>608</v>
      </c>
      <c r="F443" s="3">
        <v>622.65483612940034</v>
      </c>
    </row>
    <row r="444" spans="1:6">
      <c r="A444">
        <v>26</v>
      </c>
      <c r="B444">
        <v>-89.13</v>
      </c>
      <c r="C444">
        <v>4128</v>
      </c>
      <c r="D444">
        <v>800000</v>
      </c>
      <c r="E444">
        <v>634</v>
      </c>
      <c r="F444" s="3">
        <v>618.2299469070615</v>
      </c>
    </row>
    <row r="445" spans="1:6">
      <c r="A445">
        <v>27</v>
      </c>
      <c r="B445">
        <v>-89.016000000000005</v>
      </c>
      <c r="C445">
        <v>4128</v>
      </c>
      <c r="D445">
        <v>800000</v>
      </c>
      <c r="E445">
        <v>590</v>
      </c>
      <c r="F445" s="3">
        <v>617.79666726818937</v>
      </c>
    </row>
    <row r="446" spans="1:6">
      <c r="A446">
        <v>28</v>
      </c>
      <c r="B446">
        <v>-88.896000000000001</v>
      </c>
      <c r="C446">
        <v>4128</v>
      </c>
      <c r="D446">
        <v>800000</v>
      </c>
      <c r="E446">
        <v>649</v>
      </c>
      <c r="F446" s="3">
        <v>620.37005088730587</v>
      </c>
    </row>
    <row r="447" spans="1:6">
      <c r="A447">
        <v>29</v>
      </c>
      <c r="B447">
        <v>-88.790999999999997</v>
      </c>
      <c r="C447">
        <v>4128</v>
      </c>
      <c r="D447">
        <v>800000</v>
      </c>
      <c r="E447">
        <v>593</v>
      </c>
      <c r="F447" s="3">
        <v>624.01679904277478</v>
      </c>
    </row>
    <row r="448" spans="1:6">
      <c r="A448">
        <v>30</v>
      </c>
      <c r="B448">
        <v>-88.671999999999997</v>
      </c>
      <c r="C448">
        <v>4128</v>
      </c>
      <c r="D448">
        <v>800000</v>
      </c>
      <c r="E448">
        <v>629</v>
      </c>
      <c r="F448" s="3">
        <v>628.91503075524633</v>
      </c>
    </row>
    <row r="449" spans="1:6">
      <c r="A449">
        <v>31</v>
      </c>
      <c r="B449">
        <v>-88.56</v>
      </c>
      <c r="C449">
        <v>4128</v>
      </c>
      <c r="D449">
        <v>800000</v>
      </c>
      <c r="E449">
        <v>613</v>
      </c>
      <c r="F449" s="3">
        <v>633.85811874006276</v>
      </c>
    </row>
    <row r="450" spans="1:6">
      <c r="A450">
        <v>32</v>
      </c>
      <c r="B450">
        <v>-88.451999999999998</v>
      </c>
      <c r="C450">
        <v>4128</v>
      </c>
      <c r="D450">
        <v>800000</v>
      </c>
      <c r="E450">
        <v>678</v>
      </c>
      <c r="F450" s="3">
        <v>638.74690496425762</v>
      </c>
    </row>
    <row r="451" spans="1:6">
      <c r="A451" t="s">
        <v>0</v>
      </c>
    </row>
    <row r="452" spans="1:6">
      <c r="A452" t="s">
        <v>0</v>
      </c>
    </row>
    <row r="453" spans="1:6">
      <c r="A453" t="s">
        <v>0</v>
      </c>
    </row>
    <row r="454" spans="1:6">
      <c r="A454" t="s">
        <v>0</v>
      </c>
    </row>
    <row r="455" spans="1:6">
      <c r="A455" t="s">
        <v>28</v>
      </c>
    </row>
    <row r="456" spans="1:6">
      <c r="A456" t="s">
        <v>2</v>
      </c>
    </row>
    <row r="457" spans="1:6">
      <c r="A457" t="s">
        <v>3</v>
      </c>
    </row>
    <row r="458" spans="1:6">
      <c r="A458" t="s">
        <v>4</v>
      </c>
    </row>
    <row r="459" spans="1:6">
      <c r="A459" t="s">
        <v>5</v>
      </c>
    </row>
    <row r="460" spans="1:6">
      <c r="A460" t="s">
        <v>29</v>
      </c>
    </row>
    <row r="461" spans="1:6">
      <c r="A461" t="s">
        <v>7</v>
      </c>
    </row>
    <row r="462" spans="1:6">
      <c r="A462" t="s">
        <v>8</v>
      </c>
    </row>
    <row r="463" spans="1:6">
      <c r="A463" t="s">
        <v>9</v>
      </c>
    </row>
    <row r="464" spans="1:6">
      <c r="A464" t="s">
        <v>10</v>
      </c>
    </row>
    <row r="465" spans="1:10">
      <c r="A465" t="s">
        <v>11</v>
      </c>
    </row>
    <row r="466" spans="1:10">
      <c r="A466" t="s">
        <v>0</v>
      </c>
    </row>
    <row r="467" spans="1:10">
      <c r="A467" t="s">
        <v>0</v>
      </c>
    </row>
    <row r="468" spans="1:10">
      <c r="A468" t="s">
        <v>123</v>
      </c>
      <c r="B468" t="s">
        <v>102</v>
      </c>
      <c r="C468" t="s">
        <v>105</v>
      </c>
      <c r="D468" t="s">
        <v>122</v>
      </c>
      <c r="E468" t="s">
        <v>121</v>
      </c>
      <c r="F468" t="s">
        <v>142</v>
      </c>
    </row>
    <row r="469" spans="1:10">
      <c r="A469">
        <v>1</v>
      </c>
      <c r="B469">
        <v>-91.947999999999993</v>
      </c>
      <c r="C469">
        <v>4145</v>
      </c>
      <c r="D469">
        <v>800000</v>
      </c>
      <c r="E469">
        <v>426</v>
      </c>
      <c r="F469" s="3"/>
      <c r="J469" t="s">
        <v>162</v>
      </c>
    </row>
    <row r="470" spans="1:10">
      <c r="A470">
        <v>2</v>
      </c>
      <c r="B470">
        <v>-91.838999999999999</v>
      </c>
      <c r="C470">
        <v>4145</v>
      </c>
      <c r="D470">
        <v>800000</v>
      </c>
      <c r="E470">
        <v>441</v>
      </c>
      <c r="F470" s="3"/>
    </row>
    <row r="471" spans="1:10">
      <c r="A471">
        <v>3</v>
      </c>
      <c r="B471">
        <v>-91.724000000000004</v>
      </c>
      <c r="C471">
        <v>4145</v>
      </c>
      <c r="D471">
        <v>800000</v>
      </c>
      <c r="E471">
        <v>417</v>
      </c>
      <c r="F471" s="3"/>
    </row>
    <row r="472" spans="1:10">
      <c r="A472">
        <v>4</v>
      </c>
      <c r="B472">
        <v>-91.611999999999995</v>
      </c>
      <c r="C472">
        <v>4145</v>
      </c>
      <c r="D472">
        <v>800000</v>
      </c>
      <c r="E472">
        <v>471</v>
      </c>
      <c r="F472" s="3">
        <v>485.46406963859482</v>
      </c>
    </row>
    <row r="473" spans="1:10">
      <c r="A473">
        <v>5</v>
      </c>
      <c r="B473">
        <v>-91.5</v>
      </c>
      <c r="C473">
        <v>4145</v>
      </c>
      <c r="D473">
        <v>800000</v>
      </c>
      <c r="E473">
        <v>481</v>
      </c>
      <c r="F473" s="3">
        <v>491.59994421260257</v>
      </c>
    </row>
    <row r="474" spans="1:10">
      <c r="A474">
        <v>6</v>
      </c>
      <c r="B474">
        <v>-91.394000000000005</v>
      </c>
      <c r="C474">
        <v>4145</v>
      </c>
      <c r="D474">
        <v>800000</v>
      </c>
      <c r="E474">
        <v>508</v>
      </c>
      <c r="F474" s="3">
        <v>498.08852412017723</v>
      </c>
    </row>
    <row r="475" spans="1:10">
      <c r="A475">
        <v>7</v>
      </c>
      <c r="B475">
        <v>-91.281000000000006</v>
      </c>
      <c r="C475">
        <v>4145</v>
      </c>
      <c r="D475">
        <v>800000</v>
      </c>
      <c r="E475">
        <v>508</v>
      </c>
      <c r="F475" s="3">
        <v>506.32733452713353</v>
      </c>
    </row>
    <row r="476" spans="1:10">
      <c r="A476">
        <v>8</v>
      </c>
      <c r="B476">
        <v>-91.165000000000006</v>
      </c>
      <c r="C476">
        <v>4145</v>
      </c>
      <c r="D476">
        <v>800000</v>
      </c>
      <c r="E476">
        <v>518</v>
      </c>
      <c r="F476" s="3">
        <v>517.16280815780055</v>
      </c>
    </row>
    <row r="477" spans="1:10">
      <c r="A477">
        <v>9</v>
      </c>
      <c r="B477">
        <v>-91.049000000000007</v>
      </c>
      <c r="C477">
        <v>4145</v>
      </c>
      <c r="D477">
        <v>800000</v>
      </c>
      <c r="E477">
        <v>519</v>
      </c>
      <c r="F477" s="3">
        <v>531.7164344805775</v>
      </c>
    </row>
    <row r="478" spans="1:10">
      <c r="A478">
        <v>10</v>
      </c>
      <c r="B478">
        <v>-90.933999999999997</v>
      </c>
      <c r="C478">
        <v>4145</v>
      </c>
      <c r="D478">
        <v>800000</v>
      </c>
      <c r="E478">
        <v>617</v>
      </c>
      <c r="F478" s="3">
        <v>551.23587872816643</v>
      </c>
    </row>
    <row r="479" spans="1:10">
      <c r="A479">
        <v>11</v>
      </c>
      <c r="B479">
        <v>-90.823999999999998</v>
      </c>
      <c r="C479">
        <v>4145</v>
      </c>
      <c r="D479">
        <v>800000</v>
      </c>
      <c r="E479">
        <v>588</v>
      </c>
      <c r="F479" s="3">
        <v>575.68955625921171</v>
      </c>
    </row>
    <row r="480" spans="1:10">
      <c r="A480">
        <v>12</v>
      </c>
      <c r="B480">
        <v>-90.709000000000003</v>
      </c>
      <c r="C480">
        <v>4145</v>
      </c>
      <c r="D480">
        <v>800000</v>
      </c>
      <c r="E480">
        <v>607</v>
      </c>
      <c r="F480" s="3">
        <v>607.55063201266285</v>
      </c>
    </row>
    <row r="481" spans="1:6">
      <c r="A481">
        <v>13</v>
      </c>
      <c r="B481">
        <v>-90.594999999999999</v>
      </c>
      <c r="C481">
        <v>4145</v>
      </c>
      <c r="D481">
        <v>800000</v>
      </c>
      <c r="E481">
        <v>601</v>
      </c>
      <c r="F481" s="3">
        <v>644.33296781402692</v>
      </c>
    </row>
    <row r="482" spans="1:6">
      <c r="A482">
        <v>14</v>
      </c>
      <c r="B482">
        <v>-90.486999999999995</v>
      </c>
      <c r="C482">
        <v>4145</v>
      </c>
      <c r="D482">
        <v>800000</v>
      </c>
      <c r="E482">
        <v>693</v>
      </c>
      <c r="F482" s="3">
        <v>681.35721758150032</v>
      </c>
    </row>
    <row r="483" spans="1:6">
      <c r="A483">
        <v>15</v>
      </c>
      <c r="B483">
        <v>-90.372</v>
      </c>
      <c r="C483">
        <v>4145</v>
      </c>
      <c r="D483">
        <v>800000</v>
      </c>
      <c r="E483">
        <v>720</v>
      </c>
      <c r="F483" s="3">
        <v>718.86084880265719</v>
      </c>
    </row>
    <row r="484" spans="1:6">
      <c r="A484">
        <v>16</v>
      </c>
      <c r="B484">
        <v>-90.256</v>
      </c>
      <c r="C484">
        <v>4145</v>
      </c>
      <c r="D484">
        <v>800000</v>
      </c>
      <c r="E484">
        <v>731</v>
      </c>
      <c r="F484" s="3">
        <v>749.51543883499653</v>
      </c>
    </row>
    <row r="485" spans="1:6">
      <c r="A485">
        <v>17</v>
      </c>
      <c r="B485">
        <v>-90.14</v>
      </c>
      <c r="C485">
        <v>4145</v>
      </c>
      <c r="D485">
        <v>800000</v>
      </c>
      <c r="E485">
        <v>795</v>
      </c>
      <c r="F485" s="3">
        <v>768.28708247900681</v>
      </c>
    </row>
    <row r="486" spans="1:6">
      <c r="A486">
        <v>18</v>
      </c>
      <c r="B486">
        <v>-90.025000000000006</v>
      </c>
      <c r="C486">
        <v>4145</v>
      </c>
      <c r="D486">
        <v>800000</v>
      </c>
      <c r="E486">
        <v>760</v>
      </c>
      <c r="F486" s="3">
        <v>772.56842038866944</v>
      </c>
    </row>
    <row r="487" spans="1:6">
      <c r="A487">
        <v>19</v>
      </c>
      <c r="B487">
        <v>-89.918999999999997</v>
      </c>
      <c r="C487">
        <v>4145</v>
      </c>
      <c r="D487">
        <v>800000</v>
      </c>
      <c r="E487">
        <v>748</v>
      </c>
      <c r="F487" s="3">
        <v>764.05472111448773</v>
      </c>
    </row>
    <row r="488" spans="1:6">
      <c r="A488">
        <v>20</v>
      </c>
      <c r="B488">
        <v>-89.805999999999997</v>
      </c>
      <c r="C488">
        <v>4145</v>
      </c>
      <c r="D488">
        <v>800000</v>
      </c>
      <c r="E488">
        <v>775</v>
      </c>
      <c r="F488" s="3">
        <v>744.44861811752651</v>
      </c>
    </row>
    <row r="489" spans="1:6">
      <c r="A489">
        <v>21</v>
      </c>
      <c r="B489">
        <v>-89.691000000000003</v>
      </c>
      <c r="C489">
        <v>4145</v>
      </c>
      <c r="D489">
        <v>800000</v>
      </c>
      <c r="E489">
        <v>733</v>
      </c>
      <c r="F489" s="3">
        <v>717.86142391505348</v>
      </c>
    </row>
    <row r="490" spans="1:6">
      <c r="A490">
        <v>22</v>
      </c>
      <c r="B490">
        <v>-89.576999999999998</v>
      </c>
      <c r="C490">
        <v>4145</v>
      </c>
      <c r="D490">
        <v>800000</v>
      </c>
      <c r="E490">
        <v>683</v>
      </c>
      <c r="F490" s="3">
        <v>689.9644192838573</v>
      </c>
    </row>
    <row r="491" spans="1:6">
      <c r="A491">
        <v>23</v>
      </c>
      <c r="B491">
        <v>-89.457999999999998</v>
      </c>
      <c r="C491">
        <v>4145</v>
      </c>
      <c r="D491">
        <v>800000</v>
      </c>
      <c r="E491">
        <v>678</v>
      </c>
      <c r="F491" s="3">
        <v>663.80132858392005</v>
      </c>
    </row>
    <row r="492" spans="1:6">
      <c r="A492">
        <v>24</v>
      </c>
      <c r="B492">
        <v>-89.341999999999999</v>
      </c>
      <c r="C492">
        <v>4145</v>
      </c>
      <c r="D492">
        <v>800000</v>
      </c>
      <c r="E492">
        <v>611</v>
      </c>
      <c r="F492" s="3">
        <v>644.01578019652845</v>
      </c>
    </row>
    <row r="493" spans="1:6">
      <c r="A493">
        <v>25</v>
      </c>
      <c r="B493">
        <v>-89.234999999999999</v>
      </c>
      <c r="C493">
        <v>4145</v>
      </c>
      <c r="D493">
        <v>800000</v>
      </c>
      <c r="E493">
        <v>618</v>
      </c>
      <c r="F493" s="3">
        <v>631.61050729731778</v>
      </c>
    </row>
    <row r="494" spans="1:6">
      <c r="A494">
        <v>26</v>
      </c>
      <c r="B494">
        <v>-89.13</v>
      </c>
      <c r="C494">
        <v>4145</v>
      </c>
      <c r="D494">
        <v>800000</v>
      </c>
      <c r="E494">
        <v>638</v>
      </c>
      <c r="F494" s="3">
        <v>624.55452906751896</v>
      </c>
    </row>
    <row r="495" spans="1:6">
      <c r="A495">
        <v>27</v>
      </c>
      <c r="B495">
        <v>-89.016000000000005</v>
      </c>
      <c r="C495">
        <v>4145</v>
      </c>
      <c r="D495">
        <v>800000</v>
      </c>
      <c r="E495">
        <v>600</v>
      </c>
      <c r="F495" s="3">
        <v>621.57556267093128</v>
      </c>
    </row>
    <row r="496" spans="1:6">
      <c r="A496">
        <v>28</v>
      </c>
      <c r="B496">
        <v>-88.896000000000001</v>
      </c>
      <c r="C496">
        <v>4145</v>
      </c>
      <c r="D496">
        <v>800000</v>
      </c>
      <c r="E496">
        <v>615</v>
      </c>
      <c r="F496" s="3">
        <v>622.23303570111818</v>
      </c>
    </row>
    <row r="497" spans="1:6">
      <c r="A497">
        <v>29</v>
      </c>
      <c r="B497">
        <v>-88.790999999999997</v>
      </c>
      <c r="C497">
        <v>4145</v>
      </c>
      <c r="D497">
        <v>800000</v>
      </c>
      <c r="E497">
        <v>612</v>
      </c>
      <c r="F497" s="3">
        <v>624.88032223646542</v>
      </c>
    </row>
    <row r="498" spans="1:6">
      <c r="A498">
        <v>30</v>
      </c>
      <c r="B498">
        <v>-88.671999999999997</v>
      </c>
      <c r="C498">
        <v>4145</v>
      </c>
      <c r="D498">
        <v>800000</v>
      </c>
      <c r="E498">
        <v>625</v>
      </c>
      <c r="F498" s="3">
        <v>629.2509947857551</v>
      </c>
    </row>
    <row r="499" spans="1:6">
      <c r="A499">
        <v>31</v>
      </c>
      <c r="B499">
        <v>-88.56</v>
      </c>
      <c r="C499">
        <v>4145</v>
      </c>
      <c r="D499">
        <v>800000</v>
      </c>
      <c r="E499">
        <v>664</v>
      </c>
      <c r="F499" s="3">
        <v>634.0895396804458</v>
      </c>
    </row>
    <row r="500" spans="1:6">
      <c r="A500">
        <v>32</v>
      </c>
      <c r="B500">
        <v>-88.451999999999998</v>
      </c>
      <c r="C500">
        <v>4145</v>
      </c>
      <c r="D500">
        <v>800000</v>
      </c>
      <c r="E500">
        <v>655</v>
      </c>
      <c r="F500" s="3">
        <v>639.08578161257174</v>
      </c>
    </row>
    <row r="501" spans="1:6">
      <c r="A501" t="s">
        <v>0</v>
      </c>
    </row>
    <row r="502" spans="1:6">
      <c r="A502" t="s">
        <v>0</v>
      </c>
    </row>
    <row r="503" spans="1:6">
      <c r="A503" t="s">
        <v>0</v>
      </c>
    </row>
    <row r="504" spans="1:6">
      <c r="A504" t="s">
        <v>0</v>
      </c>
    </row>
    <row r="505" spans="1:6">
      <c r="A505" t="s">
        <v>30</v>
      </c>
    </row>
    <row r="506" spans="1:6">
      <c r="A506" t="s">
        <v>2</v>
      </c>
    </row>
    <row r="507" spans="1:6">
      <c r="A507" t="s">
        <v>3</v>
      </c>
    </row>
    <row r="508" spans="1:6">
      <c r="A508" t="s">
        <v>4</v>
      </c>
    </row>
    <row r="509" spans="1:6">
      <c r="A509" t="s">
        <v>5</v>
      </c>
    </row>
    <row r="510" spans="1:6">
      <c r="A510" t="s">
        <v>31</v>
      </c>
    </row>
    <row r="511" spans="1:6">
      <c r="A511" t="s">
        <v>7</v>
      </c>
    </row>
    <row r="512" spans="1:6">
      <c r="A512" t="s">
        <v>8</v>
      </c>
    </row>
    <row r="513" spans="1:10">
      <c r="A513" t="s">
        <v>9</v>
      </c>
    </row>
    <row r="514" spans="1:10">
      <c r="A514" t="s">
        <v>10</v>
      </c>
    </row>
    <row r="515" spans="1:10">
      <c r="A515" t="s">
        <v>11</v>
      </c>
    </row>
    <row r="516" spans="1:10">
      <c r="A516" t="s">
        <v>0</v>
      </c>
    </row>
    <row r="517" spans="1:10">
      <c r="A517" t="s">
        <v>0</v>
      </c>
    </row>
    <row r="518" spans="1:10">
      <c r="A518" t="s">
        <v>123</v>
      </c>
      <c r="B518" t="s">
        <v>102</v>
      </c>
      <c r="C518" t="s">
        <v>105</v>
      </c>
      <c r="D518" t="s">
        <v>122</v>
      </c>
      <c r="E518" t="s">
        <v>121</v>
      </c>
      <c r="F518" t="s">
        <v>142</v>
      </c>
    </row>
    <row r="519" spans="1:10">
      <c r="A519">
        <v>1</v>
      </c>
      <c r="B519">
        <v>-91.947999999999993</v>
      </c>
      <c r="C519">
        <v>4146</v>
      </c>
      <c r="D519">
        <v>800000</v>
      </c>
      <c r="E519">
        <v>434</v>
      </c>
      <c r="F519" s="3"/>
      <c r="J519" t="s">
        <v>163</v>
      </c>
    </row>
    <row r="520" spans="1:10">
      <c r="A520">
        <v>2</v>
      </c>
      <c r="B520">
        <v>-91.838999999999999</v>
      </c>
      <c r="C520">
        <v>4146</v>
      </c>
      <c r="D520">
        <v>800000</v>
      </c>
      <c r="E520">
        <v>429</v>
      </c>
      <c r="F520" s="3"/>
    </row>
    <row r="521" spans="1:10">
      <c r="A521">
        <v>3</v>
      </c>
      <c r="B521">
        <v>-91.724000000000004</v>
      </c>
      <c r="C521">
        <v>4146</v>
      </c>
      <c r="D521">
        <v>800000</v>
      </c>
      <c r="E521">
        <v>452</v>
      </c>
      <c r="F521" s="3"/>
    </row>
    <row r="522" spans="1:10">
      <c r="A522">
        <v>4</v>
      </c>
      <c r="B522">
        <v>-91.611999999999995</v>
      </c>
      <c r="C522">
        <v>4146</v>
      </c>
      <c r="D522">
        <v>800000</v>
      </c>
      <c r="E522">
        <v>458</v>
      </c>
      <c r="F522" s="3">
        <v>486.3757649722952</v>
      </c>
    </row>
    <row r="523" spans="1:10">
      <c r="A523">
        <v>5</v>
      </c>
      <c r="B523">
        <v>-91.5</v>
      </c>
      <c r="C523">
        <v>4146</v>
      </c>
      <c r="D523">
        <v>800000</v>
      </c>
      <c r="E523">
        <v>490</v>
      </c>
      <c r="F523" s="3">
        <v>492.21117618631922</v>
      </c>
    </row>
    <row r="524" spans="1:10">
      <c r="A524">
        <v>6</v>
      </c>
      <c r="B524">
        <v>-91.394000000000005</v>
      </c>
      <c r="C524">
        <v>4146</v>
      </c>
      <c r="D524">
        <v>800000</v>
      </c>
      <c r="E524">
        <v>493</v>
      </c>
      <c r="F524" s="3">
        <v>499.09482406618781</v>
      </c>
    </row>
    <row r="525" spans="1:10">
      <c r="A525">
        <v>7</v>
      </c>
      <c r="B525">
        <v>-91.281000000000006</v>
      </c>
      <c r="C525">
        <v>4146</v>
      </c>
      <c r="D525">
        <v>800000</v>
      </c>
      <c r="E525">
        <v>544</v>
      </c>
      <c r="F525" s="3">
        <v>508.58950293743681</v>
      </c>
    </row>
    <row r="526" spans="1:10">
      <c r="A526">
        <v>8</v>
      </c>
      <c r="B526">
        <v>-91.165000000000006</v>
      </c>
      <c r="C526">
        <v>4146</v>
      </c>
      <c r="D526">
        <v>800000</v>
      </c>
      <c r="E526">
        <v>526</v>
      </c>
      <c r="F526" s="3">
        <v>521.54450061372484</v>
      </c>
    </row>
    <row r="527" spans="1:10">
      <c r="A527">
        <v>9</v>
      </c>
      <c r="B527">
        <v>-91.049000000000007</v>
      </c>
      <c r="C527">
        <v>4146</v>
      </c>
      <c r="D527">
        <v>800000</v>
      </c>
      <c r="E527">
        <v>550</v>
      </c>
      <c r="F527" s="3">
        <v>538.69036294703415</v>
      </c>
    </row>
    <row r="528" spans="1:10">
      <c r="A528">
        <v>10</v>
      </c>
      <c r="B528">
        <v>-90.933999999999997</v>
      </c>
      <c r="C528">
        <v>4146</v>
      </c>
      <c r="D528">
        <v>800000</v>
      </c>
      <c r="E528">
        <v>583</v>
      </c>
      <c r="F528" s="3">
        <v>560.53993651120493</v>
      </c>
    </row>
    <row r="529" spans="1:6">
      <c r="A529">
        <v>11</v>
      </c>
      <c r="B529">
        <v>-90.823999999999998</v>
      </c>
      <c r="C529">
        <v>4146</v>
      </c>
      <c r="D529">
        <v>800000</v>
      </c>
      <c r="E529">
        <v>585</v>
      </c>
      <c r="F529" s="3">
        <v>586.14335550888052</v>
      </c>
    </row>
    <row r="530" spans="1:6">
      <c r="A530">
        <v>12</v>
      </c>
      <c r="B530">
        <v>-90.709000000000003</v>
      </c>
      <c r="C530">
        <v>4146</v>
      </c>
      <c r="D530">
        <v>800000</v>
      </c>
      <c r="E530">
        <v>627</v>
      </c>
      <c r="F530" s="3">
        <v>617.24487068745862</v>
      </c>
    </row>
    <row r="531" spans="1:6">
      <c r="A531">
        <v>13</v>
      </c>
      <c r="B531">
        <v>-90.594999999999999</v>
      </c>
      <c r="C531">
        <v>4146</v>
      </c>
      <c r="D531">
        <v>800000</v>
      </c>
      <c r="E531">
        <v>635</v>
      </c>
      <c r="F531" s="3">
        <v>650.89719241694684</v>
      </c>
    </row>
    <row r="532" spans="1:6">
      <c r="A532">
        <v>14</v>
      </c>
      <c r="B532">
        <v>-90.486999999999995</v>
      </c>
      <c r="C532">
        <v>4146</v>
      </c>
      <c r="D532">
        <v>800000</v>
      </c>
      <c r="E532">
        <v>680</v>
      </c>
      <c r="F532" s="3">
        <v>683.09282764927013</v>
      </c>
    </row>
    <row r="533" spans="1:6">
      <c r="A533">
        <v>15</v>
      </c>
      <c r="B533">
        <v>-90.372</v>
      </c>
      <c r="C533">
        <v>4146</v>
      </c>
      <c r="D533">
        <v>800000</v>
      </c>
      <c r="E533">
        <v>695</v>
      </c>
      <c r="F533" s="3">
        <v>714.60608734650691</v>
      </c>
    </row>
    <row r="534" spans="1:6">
      <c r="A534">
        <v>16</v>
      </c>
      <c r="B534">
        <v>-90.256</v>
      </c>
      <c r="C534">
        <v>4146</v>
      </c>
      <c r="D534">
        <v>800000</v>
      </c>
      <c r="E534">
        <v>726</v>
      </c>
      <c r="F534" s="3">
        <v>740.06104610343561</v>
      </c>
    </row>
    <row r="535" spans="1:6">
      <c r="A535">
        <v>17</v>
      </c>
      <c r="B535">
        <v>-90.14</v>
      </c>
      <c r="C535">
        <v>4146</v>
      </c>
      <c r="D535">
        <v>800000</v>
      </c>
      <c r="E535">
        <v>752</v>
      </c>
      <c r="F535" s="3">
        <v>756.14266195985499</v>
      </c>
    </row>
    <row r="536" spans="1:6">
      <c r="A536">
        <v>18</v>
      </c>
      <c r="B536">
        <v>-90.025000000000006</v>
      </c>
      <c r="C536">
        <v>4146</v>
      </c>
      <c r="D536">
        <v>800000</v>
      </c>
      <c r="E536">
        <v>779</v>
      </c>
      <c r="F536" s="3">
        <v>761.04790209157647</v>
      </c>
    </row>
    <row r="537" spans="1:6">
      <c r="A537">
        <v>19</v>
      </c>
      <c r="B537">
        <v>-89.918999999999997</v>
      </c>
      <c r="C537">
        <v>4146</v>
      </c>
      <c r="D537">
        <v>800000</v>
      </c>
      <c r="E537">
        <v>752</v>
      </c>
      <c r="F537" s="3">
        <v>755.66484970200349</v>
      </c>
    </row>
    <row r="538" spans="1:6">
      <c r="A538">
        <v>20</v>
      </c>
      <c r="B538">
        <v>-89.805999999999997</v>
      </c>
      <c r="C538">
        <v>4146</v>
      </c>
      <c r="D538">
        <v>800000</v>
      </c>
      <c r="E538">
        <v>768</v>
      </c>
      <c r="F538" s="3">
        <v>740.74296347329994</v>
      </c>
    </row>
    <row r="539" spans="1:6">
      <c r="A539">
        <v>21</v>
      </c>
      <c r="B539">
        <v>-89.691000000000003</v>
      </c>
      <c r="C539">
        <v>4146</v>
      </c>
      <c r="D539">
        <v>800000</v>
      </c>
      <c r="E539">
        <v>715</v>
      </c>
      <c r="F539" s="3">
        <v>718.41247643121346</v>
      </c>
    </row>
    <row r="540" spans="1:6">
      <c r="A540">
        <v>22</v>
      </c>
      <c r="B540">
        <v>-89.576999999999998</v>
      </c>
      <c r="C540">
        <v>4146</v>
      </c>
      <c r="D540">
        <v>800000</v>
      </c>
      <c r="E540">
        <v>687</v>
      </c>
      <c r="F540" s="3">
        <v>692.47009954258294</v>
      </c>
    </row>
    <row r="541" spans="1:6">
      <c r="A541">
        <v>23</v>
      </c>
      <c r="B541">
        <v>-89.457999999999998</v>
      </c>
      <c r="C541">
        <v>4146</v>
      </c>
      <c r="D541">
        <v>800000</v>
      </c>
      <c r="E541">
        <v>705</v>
      </c>
      <c r="F541" s="3">
        <v>664.92520390163747</v>
      </c>
    </row>
    <row r="542" spans="1:6">
      <c r="A542">
        <v>24</v>
      </c>
      <c r="B542">
        <v>-89.341999999999999</v>
      </c>
      <c r="C542">
        <v>4146</v>
      </c>
      <c r="D542">
        <v>800000</v>
      </c>
      <c r="E542">
        <v>637</v>
      </c>
      <c r="F542" s="3">
        <v>640.51334649890407</v>
      </c>
    </row>
    <row r="543" spans="1:6">
      <c r="A543">
        <v>25</v>
      </c>
      <c r="B543">
        <v>-89.234999999999999</v>
      </c>
      <c r="C543">
        <v>4146</v>
      </c>
      <c r="D543">
        <v>800000</v>
      </c>
      <c r="E543">
        <v>575</v>
      </c>
      <c r="F543" s="3">
        <v>621.76677559209668</v>
      </c>
    </row>
    <row r="544" spans="1:6">
      <c r="A544">
        <v>26</v>
      </c>
      <c r="B544">
        <v>-89.13</v>
      </c>
      <c r="C544">
        <v>4146</v>
      </c>
      <c r="D544">
        <v>800000</v>
      </c>
      <c r="E544">
        <v>620</v>
      </c>
      <c r="F544" s="3">
        <v>607.55316734204973</v>
      </c>
    </row>
    <row r="545" spans="1:6">
      <c r="A545">
        <v>27</v>
      </c>
      <c r="B545">
        <v>-89.016000000000005</v>
      </c>
      <c r="C545">
        <v>4146</v>
      </c>
      <c r="D545">
        <v>800000</v>
      </c>
      <c r="E545">
        <v>577</v>
      </c>
      <c r="F545" s="3">
        <v>596.80107427948155</v>
      </c>
    </row>
    <row r="546" spans="1:6">
      <c r="A546">
        <v>28</v>
      </c>
      <c r="B546">
        <v>-88.896000000000001</v>
      </c>
      <c r="C546">
        <v>4146</v>
      </c>
      <c r="D546">
        <v>800000</v>
      </c>
      <c r="E546">
        <v>594</v>
      </c>
      <c r="F546" s="3">
        <v>590.12889511382809</v>
      </c>
    </row>
    <row r="547" spans="1:6">
      <c r="A547">
        <v>29</v>
      </c>
      <c r="B547">
        <v>-88.790999999999997</v>
      </c>
      <c r="C547">
        <v>4146</v>
      </c>
      <c r="D547">
        <v>800000</v>
      </c>
      <c r="E547">
        <v>562</v>
      </c>
      <c r="F547" s="3">
        <v>587.42365811321065</v>
      </c>
    </row>
    <row r="548" spans="1:6">
      <c r="A548">
        <v>30</v>
      </c>
      <c r="B548">
        <v>-88.671999999999997</v>
      </c>
      <c r="C548">
        <v>4146</v>
      </c>
      <c r="D548">
        <v>800000</v>
      </c>
      <c r="E548">
        <v>570</v>
      </c>
      <c r="F548" s="3">
        <v>586.95104733742835</v>
      </c>
    </row>
    <row r="549" spans="1:6">
      <c r="A549">
        <v>31</v>
      </c>
      <c r="B549">
        <v>-88.56</v>
      </c>
      <c r="C549">
        <v>4146</v>
      </c>
      <c r="D549">
        <v>800000</v>
      </c>
      <c r="E549">
        <v>559</v>
      </c>
      <c r="F549" s="3">
        <v>588.23454820012716</v>
      </c>
    </row>
    <row r="550" spans="1:6">
      <c r="A550">
        <v>32</v>
      </c>
      <c r="B550">
        <v>-88.451999999999998</v>
      </c>
      <c r="C550">
        <v>4146</v>
      </c>
      <c r="D550">
        <v>800000</v>
      </c>
      <c r="E550">
        <v>686</v>
      </c>
      <c r="F550" s="3">
        <v>590.48517633570464</v>
      </c>
    </row>
    <row r="551" spans="1:6">
      <c r="A551" t="s">
        <v>0</v>
      </c>
    </row>
    <row r="552" spans="1:6">
      <c r="A552" t="s">
        <v>0</v>
      </c>
    </row>
    <row r="553" spans="1:6">
      <c r="A553" t="s">
        <v>0</v>
      </c>
    </row>
    <row r="554" spans="1:6">
      <c r="A554" t="s">
        <v>0</v>
      </c>
    </row>
    <row r="555" spans="1:6">
      <c r="A555" t="s">
        <v>32</v>
      </c>
    </row>
    <row r="556" spans="1:6">
      <c r="A556" t="s">
        <v>2</v>
      </c>
    </row>
    <row r="557" spans="1:6">
      <c r="A557" t="s">
        <v>3</v>
      </c>
    </row>
    <row r="558" spans="1:6">
      <c r="A558" t="s">
        <v>4</v>
      </c>
    </row>
    <row r="559" spans="1:6">
      <c r="A559" t="s">
        <v>5</v>
      </c>
    </row>
    <row r="560" spans="1:6">
      <c r="A560" t="s">
        <v>33</v>
      </c>
    </row>
    <row r="561" spans="1:10">
      <c r="A561" t="s">
        <v>7</v>
      </c>
    </row>
    <row r="562" spans="1:10">
      <c r="A562" t="s">
        <v>8</v>
      </c>
    </row>
    <row r="563" spans="1:10">
      <c r="A563" t="s">
        <v>9</v>
      </c>
    </row>
    <row r="564" spans="1:10">
      <c r="A564" t="s">
        <v>10</v>
      </c>
    </row>
    <row r="565" spans="1:10">
      <c r="A565" t="s">
        <v>11</v>
      </c>
    </row>
    <row r="566" spans="1:10">
      <c r="A566" t="s">
        <v>0</v>
      </c>
    </row>
    <row r="567" spans="1:10">
      <c r="A567" t="s">
        <v>0</v>
      </c>
    </row>
    <row r="568" spans="1:10">
      <c r="A568" t="s">
        <v>123</v>
      </c>
      <c r="B568" t="s">
        <v>102</v>
      </c>
      <c r="C568" t="s">
        <v>105</v>
      </c>
      <c r="D568" t="s">
        <v>122</v>
      </c>
      <c r="E568" t="s">
        <v>121</v>
      </c>
      <c r="F568" t="s">
        <v>142</v>
      </c>
    </row>
    <row r="569" spans="1:10">
      <c r="A569">
        <v>1</v>
      </c>
      <c r="B569">
        <v>-91.947999999999993</v>
      </c>
      <c r="C569">
        <v>4149</v>
      </c>
      <c r="D569">
        <v>800000</v>
      </c>
      <c r="E569">
        <v>454</v>
      </c>
      <c r="F569" s="3"/>
      <c r="J569" t="s">
        <v>164</v>
      </c>
    </row>
    <row r="570" spans="1:10">
      <c r="A570">
        <v>2</v>
      </c>
      <c r="B570">
        <v>-91.838999999999999</v>
      </c>
      <c r="C570">
        <v>4149</v>
      </c>
      <c r="D570">
        <v>800000</v>
      </c>
      <c r="E570">
        <v>423</v>
      </c>
      <c r="F570" s="3"/>
    </row>
    <row r="571" spans="1:10">
      <c r="A571">
        <v>3</v>
      </c>
      <c r="B571">
        <v>-91.724000000000004</v>
      </c>
      <c r="C571">
        <v>4149</v>
      </c>
      <c r="D571">
        <v>800000</v>
      </c>
      <c r="E571">
        <v>437</v>
      </c>
      <c r="F571" s="3"/>
    </row>
    <row r="572" spans="1:10">
      <c r="A572">
        <v>4</v>
      </c>
      <c r="B572">
        <v>-91.611999999999995</v>
      </c>
      <c r="C572">
        <v>4149</v>
      </c>
      <c r="D572">
        <v>800000</v>
      </c>
      <c r="E572">
        <v>483</v>
      </c>
      <c r="F572" s="3">
        <v>492.80578520080928</v>
      </c>
    </row>
    <row r="573" spans="1:10">
      <c r="A573">
        <v>5</v>
      </c>
      <c r="B573">
        <v>-91.5</v>
      </c>
      <c r="C573">
        <v>4149</v>
      </c>
      <c r="D573">
        <v>800000</v>
      </c>
      <c r="E573">
        <v>500</v>
      </c>
      <c r="F573" s="3">
        <v>498.37643127240102</v>
      </c>
    </row>
    <row r="574" spans="1:10">
      <c r="A574">
        <v>6</v>
      </c>
      <c r="B574">
        <v>-91.394000000000005</v>
      </c>
      <c r="C574">
        <v>4149</v>
      </c>
      <c r="D574">
        <v>800000</v>
      </c>
      <c r="E574">
        <v>498</v>
      </c>
      <c r="F574" s="3">
        <v>504.31075621912453</v>
      </c>
    </row>
    <row r="575" spans="1:10">
      <c r="A575">
        <v>7</v>
      </c>
      <c r="B575">
        <v>-91.281000000000006</v>
      </c>
      <c r="C575">
        <v>4149</v>
      </c>
      <c r="D575">
        <v>800000</v>
      </c>
      <c r="E575">
        <v>518</v>
      </c>
      <c r="F575" s="3">
        <v>511.92788068964995</v>
      </c>
    </row>
    <row r="576" spans="1:10">
      <c r="A576">
        <v>8</v>
      </c>
      <c r="B576">
        <v>-91.165000000000006</v>
      </c>
      <c r="C576">
        <v>4149</v>
      </c>
      <c r="D576">
        <v>800000</v>
      </c>
      <c r="E576">
        <v>535</v>
      </c>
      <c r="F576" s="3">
        <v>522.08018632346148</v>
      </c>
    </row>
    <row r="577" spans="1:6">
      <c r="A577">
        <v>9</v>
      </c>
      <c r="B577">
        <v>-91.049000000000007</v>
      </c>
      <c r="C577">
        <v>4149</v>
      </c>
      <c r="D577">
        <v>800000</v>
      </c>
      <c r="E577">
        <v>538</v>
      </c>
      <c r="F577" s="3">
        <v>535.89428045279533</v>
      </c>
    </row>
    <row r="578" spans="1:6">
      <c r="A578">
        <v>10</v>
      </c>
      <c r="B578">
        <v>-90.933999999999997</v>
      </c>
      <c r="C578">
        <v>4149</v>
      </c>
      <c r="D578">
        <v>800000</v>
      </c>
      <c r="E578">
        <v>564</v>
      </c>
      <c r="F578" s="3">
        <v>554.61824049214113</v>
      </c>
    </row>
    <row r="579" spans="1:6">
      <c r="A579">
        <v>11</v>
      </c>
      <c r="B579">
        <v>-90.823999999999998</v>
      </c>
      <c r="C579">
        <v>4149</v>
      </c>
      <c r="D579">
        <v>800000</v>
      </c>
      <c r="E579">
        <v>573</v>
      </c>
      <c r="F579" s="3">
        <v>578.25116019588268</v>
      </c>
    </row>
    <row r="580" spans="1:6">
      <c r="A580">
        <v>12</v>
      </c>
      <c r="B580">
        <v>-90.709000000000003</v>
      </c>
      <c r="C580">
        <v>4149</v>
      </c>
      <c r="D580">
        <v>800000</v>
      </c>
      <c r="E580">
        <v>607</v>
      </c>
      <c r="F580" s="3">
        <v>609.19256990951646</v>
      </c>
    </row>
    <row r="581" spans="1:6">
      <c r="A581">
        <v>13</v>
      </c>
      <c r="B581">
        <v>-90.594999999999999</v>
      </c>
      <c r="C581">
        <v>4149</v>
      </c>
      <c r="D581">
        <v>800000</v>
      </c>
      <c r="E581">
        <v>632</v>
      </c>
      <c r="F581" s="3">
        <v>645.00229964975779</v>
      </c>
    </row>
    <row r="582" spans="1:6">
      <c r="A582">
        <v>14</v>
      </c>
      <c r="B582">
        <v>-90.486999999999995</v>
      </c>
      <c r="C582">
        <v>4149</v>
      </c>
      <c r="D582">
        <v>800000</v>
      </c>
      <c r="E582">
        <v>670</v>
      </c>
      <c r="F582" s="3">
        <v>681.05040645278245</v>
      </c>
    </row>
    <row r="583" spans="1:6">
      <c r="A583">
        <v>15</v>
      </c>
      <c r="B583">
        <v>-90.372</v>
      </c>
      <c r="C583">
        <v>4149</v>
      </c>
      <c r="D583">
        <v>800000</v>
      </c>
      <c r="E583">
        <v>736</v>
      </c>
      <c r="F583" s="3">
        <v>717.46308668405129</v>
      </c>
    </row>
    <row r="584" spans="1:6">
      <c r="A584">
        <v>16</v>
      </c>
      <c r="B584">
        <v>-90.256</v>
      </c>
      <c r="C584">
        <v>4149</v>
      </c>
      <c r="D584">
        <v>800000</v>
      </c>
      <c r="E584">
        <v>732</v>
      </c>
      <c r="F584" s="3">
        <v>746.98806444992204</v>
      </c>
    </row>
    <row r="585" spans="1:6">
      <c r="A585">
        <v>17</v>
      </c>
      <c r="B585">
        <v>-90.14</v>
      </c>
      <c r="C585">
        <v>4149</v>
      </c>
      <c r="D585">
        <v>800000</v>
      </c>
      <c r="E585">
        <v>778</v>
      </c>
      <c r="F585" s="3">
        <v>764.65477609905963</v>
      </c>
    </row>
    <row r="586" spans="1:6">
      <c r="A586">
        <v>18</v>
      </c>
      <c r="B586">
        <v>-90.025000000000006</v>
      </c>
      <c r="C586">
        <v>4149</v>
      </c>
      <c r="D586">
        <v>800000</v>
      </c>
      <c r="E586">
        <v>824</v>
      </c>
      <c r="F586" s="3">
        <v>767.9466650785813</v>
      </c>
    </row>
    <row r="587" spans="1:6">
      <c r="A587">
        <v>19</v>
      </c>
      <c r="B587">
        <v>-89.918999999999997</v>
      </c>
      <c r="C587">
        <v>4149</v>
      </c>
      <c r="D587">
        <v>800000</v>
      </c>
      <c r="E587">
        <v>725</v>
      </c>
      <c r="F587" s="3">
        <v>758.69338109425632</v>
      </c>
    </row>
    <row r="588" spans="1:6">
      <c r="A588">
        <v>20</v>
      </c>
      <c r="B588">
        <v>-89.805999999999997</v>
      </c>
      <c r="C588">
        <v>4149</v>
      </c>
      <c r="D588">
        <v>800000</v>
      </c>
      <c r="E588">
        <v>713</v>
      </c>
      <c r="F588" s="3">
        <v>738.54633700091608</v>
      </c>
    </row>
    <row r="589" spans="1:6">
      <c r="A589">
        <v>21</v>
      </c>
      <c r="B589">
        <v>-89.691000000000003</v>
      </c>
      <c r="C589">
        <v>4149</v>
      </c>
      <c r="D589">
        <v>800000</v>
      </c>
      <c r="E589">
        <v>708</v>
      </c>
      <c r="F589" s="3">
        <v>711.69377440923085</v>
      </c>
    </row>
    <row r="590" spans="1:6">
      <c r="A590">
        <v>22</v>
      </c>
      <c r="B590">
        <v>-89.576999999999998</v>
      </c>
      <c r="C590">
        <v>4149</v>
      </c>
      <c r="D590">
        <v>800000</v>
      </c>
      <c r="E590">
        <v>673</v>
      </c>
      <c r="F590" s="3">
        <v>683.78090379892626</v>
      </c>
    </row>
    <row r="591" spans="1:6">
      <c r="A591">
        <v>23</v>
      </c>
      <c r="B591">
        <v>-89.457999999999998</v>
      </c>
      <c r="C591">
        <v>4149</v>
      </c>
      <c r="D591">
        <v>800000</v>
      </c>
      <c r="E591">
        <v>686</v>
      </c>
      <c r="F591" s="3">
        <v>657.76824312397662</v>
      </c>
    </row>
    <row r="592" spans="1:6">
      <c r="A592">
        <v>24</v>
      </c>
      <c r="B592">
        <v>-89.341999999999999</v>
      </c>
      <c r="C592">
        <v>4149</v>
      </c>
      <c r="D592">
        <v>800000</v>
      </c>
      <c r="E592">
        <v>643</v>
      </c>
      <c r="F592" s="3">
        <v>638.17517802044927</v>
      </c>
    </row>
    <row r="593" spans="1:6">
      <c r="A593">
        <v>25</v>
      </c>
      <c r="B593">
        <v>-89.234999999999999</v>
      </c>
      <c r="C593">
        <v>4149</v>
      </c>
      <c r="D593">
        <v>800000</v>
      </c>
      <c r="E593">
        <v>654</v>
      </c>
      <c r="F593" s="3">
        <v>625.89609384990842</v>
      </c>
    </row>
    <row r="594" spans="1:6">
      <c r="A594">
        <v>26</v>
      </c>
      <c r="B594">
        <v>-89.13</v>
      </c>
      <c r="C594">
        <v>4149</v>
      </c>
      <c r="D594">
        <v>800000</v>
      </c>
      <c r="E594">
        <v>594</v>
      </c>
      <c r="F594" s="3">
        <v>618.86164716465942</v>
      </c>
    </row>
    <row r="595" spans="1:6">
      <c r="A595">
        <v>27</v>
      </c>
      <c r="B595">
        <v>-89.016000000000005</v>
      </c>
      <c r="C595">
        <v>4149</v>
      </c>
      <c r="D595">
        <v>800000</v>
      </c>
      <c r="E595">
        <v>622</v>
      </c>
      <c r="F595" s="3">
        <v>615.76730606807723</v>
      </c>
    </row>
    <row r="596" spans="1:6">
      <c r="A596">
        <v>28</v>
      </c>
      <c r="B596">
        <v>-88.896000000000001</v>
      </c>
      <c r="C596">
        <v>4149</v>
      </c>
      <c r="D596">
        <v>800000</v>
      </c>
      <c r="E596">
        <v>602</v>
      </c>
      <c r="F596" s="3">
        <v>616.15481370179236</v>
      </c>
    </row>
    <row r="597" spans="1:6">
      <c r="A597">
        <v>29</v>
      </c>
      <c r="B597">
        <v>-88.790999999999997</v>
      </c>
      <c r="C597">
        <v>4149</v>
      </c>
      <c r="D597">
        <v>800000</v>
      </c>
      <c r="E597">
        <v>620</v>
      </c>
      <c r="F597" s="3">
        <v>618.46484222675303</v>
      </c>
    </row>
    <row r="598" spans="1:6">
      <c r="A598">
        <v>30</v>
      </c>
      <c r="B598">
        <v>-88.671999999999997</v>
      </c>
      <c r="C598">
        <v>4149</v>
      </c>
      <c r="D598">
        <v>800000</v>
      </c>
      <c r="E598">
        <v>611</v>
      </c>
      <c r="F598" s="3">
        <v>622.37288301854903</v>
      </c>
    </row>
    <row r="599" spans="1:6">
      <c r="A599">
        <v>31</v>
      </c>
      <c r="B599">
        <v>-88.56</v>
      </c>
      <c r="C599">
        <v>4149</v>
      </c>
      <c r="D599">
        <v>800000</v>
      </c>
      <c r="E599">
        <v>612</v>
      </c>
      <c r="F599" s="3">
        <v>626.72631351924724</v>
      </c>
    </row>
    <row r="600" spans="1:6">
      <c r="A600">
        <v>32</v>
      </c>
      <c r="B600">
        <v>-88.451999999999998</v>
      </c>
      <c r="C600">
        <v>4149</v>
      </c>
      <c r="D600">
        <v>800000</v>
      </c>
      <c r="E600">
        <v>658</v>
      </c>
      <c r="F600" s="3">
        <v>631.22864291586518</v>
      </c>
    </row>
    <row r="601" spans="1:6">
      <c r="A601" t="s">
        <v>0</v>
      </c>
    </row>
    <row r="602" spans="1:6">
      <c r="A602" t="s">
        <v>0</v>
      </c>
    </row>
    <row r="603" spans="1:6">
      <c r="A603" t="s">
        <v>0</v>
      </c>
    </row>
    <row r="604" spans="1:6">
      <c r="A604" t="s">
        <v>0</v>
      </c>
    </row>
    <row r="605" spans="1:6">
      <c r="A605" t="s">
        <v>34</v>
      </c>
    </row>
    <row r="606" spans="1:6">
      <c r="A606" t="s">
        <v>2</v>
      </c>
    </row>
    <row r="607" spans="1:6">
      <c r="A607" t="s">
        <v>3</v>
      </c>
    </row>
    <row r="608" spans="1:6">
      <c r="A608" t="s">
        <v>4</v>
      </c>
    </row>
    <row r="609" spans="1:10">
      <c r="A609" t="s">
        <v>5</v>
      </c>
    </row>
    <row r="610" spans="1:10">
      <c r="A610" t="s">
        <v>35</v>
      </c>
    </row>
    <row r="611" spans="1:10">
      <c r="A611" t="s">
        <v>7</v>
      </c>
    </row>
    <row r="612" spans="1:10">
      <c r="A612" t="s">
        <v>8</v>
      </c>
    </row>
    <row r="613" spans="1:10">
      <c r="A613" t="s">
        <v>9</v>
      </c>
    </row>
    <row r="614" spans="1:10">
      <c r="A614" t="s">
        <v>10</v>
      </c>
    </row>
    <row r="615" spans="1:10">
      <c r="A615" t="s">
        <v>11</v>
      </c>
    </row>
    <row r="616" spans="1:10">
      <c r="A616" t="s">
        <v>0</v>
      </c>
    </row>
    <row r="617" spans="1:10">
      <c r="A617" t="s">
        <v>0</v>
      </c>
    </row>
    <row r="618" spans="1:10">
      <c r="A618" t="s">
        <v>123</v>
      </c>
      <c r="B618" t="s">
        <v>102</v>
      </c>
      <c r="C618" t="s">
        <v>105</v>
      </c>
      <c r="D618" t="s">
        <v>122</v>
      </c>
      <c r="E618" t="s">
        <v>121</v>
      </c>
      <c r="F618" t="s">
        <v>142</v>
      </c>
    </row>
    <row r="619" spans="1:10">
      <c r="A619">
        <v>1</v>
      </c>
      <c r="B619">
        <v>-91.947999999999993</v>
      </c>
      <c r="C619">
        <v>4142</v>
      </c>
      <c r="D619">
        <v>800000</v>
      </c>
      <c r="E619">
        <v>454</v>
      </c>
      <c r="F619" s="3"/>
      <c r="J619" t="s">
        <v>165</v>
      </c>
    </row>
    <row r="620" spans="1:10">
      <c r="A620">
        <v>2</v>
      </c>
      <c r="B620">
        <v>-91.838999999999999</v>
      </c>
      <c r="C620">
        <v>4142</v>
      </c>
      <c r="D620">
        <v>800000</v>
      </c>
      <c r="E620">
        <v>453</v>
      </c>
      <c r="F620" s="3"/>
    </row>
    <row r="621" spans="1:10">
      <c r="A621">
        <v>3</v>
      </c>
      <c r="B621">
        <v>-91.724000000000004</v>
      </c>
      <c r="C621">
        <v>4142</v>
      </c>
      <c r="D621">
        <v>800000</v>
      </c>
      <c r="E621">
        <v>431</v>
      </c>
      <c r="F621" s="3"/>
    </row>
    <row r="622" spans="1:10">
      <c r="A622">
        <v>4</v>
      </c>
      <c r="B622">
        <v>-91.611999999999995</v>
      </c>
      <c r="C622">
        <v>4142</v>
      </c>
      <c r="D622">
        <v>800000</v>
      </c>
      <c r="E622">
        <v>421</v>
      </c>
      <c r="F622" s="3">
        <v>457.50361119724204</v>
      </c>
    </row>
    <row r="623" spans="1:10">
      <c r="A623">
        <v>5</v>
      </c>
      <c r="B623">
        <v>-91.5</v>
      </c>
      <c r="C623">
        <v>4142</v>
      </c>
      <c r="D623">
        <v>800000</v>
      </c>
      <c r="E623">
        <v>480</v>
      </c>
      <c r="F623" s="3">
        <v>468.12431537019728</v>
      </c>
    </row>
    <row r="624" spans="1:10">
      <c r="A624">
        <v>6</v>
      </c>
      <c r="B624">
        <v>-91.394000000000005</v>
      </c>
      <c r="C624">
        <v>4142</v>
      </c>
      <c r="D624">
        <v>800000</v>
      </c>
      <c r="E624">
        <v>472</v>
      </c>
      <c r="F624" s="3">
        <v>480.13615441060767</v>
      </c>
    </row>
    <row r="625" spans="1:6">
      <c r="A625">
        <v>7</v>
      </c>
      <c r="B625">
        <v>-91.281000000000006</v>
      </c>
      <c r="C625">
        <v>4142</v>
      </c>
      <c r="D625">
        <v>800000</v>
      </c>
      <c r="E625">
        <v>537</v>
      </c>
      <c r="F625" s="3">
        <v>495.41738999418027</v>
      </c>
    </row>
    <row r="626" spans="1:6">
      <c r="A626">
        <v>8</v>
      </c>
      <c r="B626">
        <v>-91.165000000000006</v>
      </c>
      <c r="C626">
        <v>4142</v>
      </c>
      <c r="D626">
        <v>800000</v>
      </c>
      <c r="E626">
        <v>548</v>
      </c>
      <c r="F626" s="3">
        <v>514.05981808395575</v>
      </c>
    </row>
    <row r="627" spans="1:6">
      <c r="A627">
        <v>9</v>
      </c>
      <c r="B627">
        <v>-91.049000000000007</v>
      </c>
      <c r="C627">
        <v>4142</v>
      </c>
      <c r="D627">
        <v>800000</v>
      </c>
      <c r="E627">
        <v>528</v>
      </c>
      <c r="F627" s="3">
        <v>535.79536726372987</v>
      </c>
    </row>
    <row r="628" spans="1:6">
      <c r="A628">
        <v>10</v>
      </c>
      <c r="B628">
        <v>-90.933999999999997</v>
      </c>
      <c r="C628">
        <v>4142</v>
      </c>
      <c r="D628">
        <v>800000</v>
      </c>
      <c r="E628">
        <v>584</v>
      </c>
      <c r="F628" s="3">
        <v>560.18726495424039</v>
      </c>
    </row>
    <row r="629" spans="1:6">
      <c r="A629">
        <v>11</v>
      </c>
      <c r="B629">
        <v>-90.823999999999998</v>
      </c>
      <c r="C629">
        <v>4142</v>
      </c>
      <c r="D629">
        <v>800000</v>
      </c>
      <c r="E629">
        <v>558</v>
      </c>
      <c r="F629" s="3">
        <v>585.6309420073801</v>
      </c>
    </row>
    <row r="630" spans="1:6">
      <c r="A630">
        <v>12</v>
      </c>
      <c r="B630">
        <v>-90.709000000000003</v>
      </c>
      <c r="C630">
        <v>4142</v>
      </c>
      <c r="D630">
        <v>800000</v>
      </c>
      <c r="E630">
        <v>592</v>
      </c>
      <c r="F630" s="3">
        <v>613.49497693405772</v>
      </c>
    </row>
    <row r="631" spans="1:6">
      <c r="A631">
        <v>13</v>
      </c>
      <c r="B631">
        <v>-90.594999999999999</v>
      </c>
      <c r="C631">
        <v>4142</v>
      </c>
      <c r="D631">
        <v>800000</v>
      </c>
      <c r="E631">
        <v>631</v>
      </c>
      <c r="F631" s="3">
        <v>641.0917736476124</v>
      </c>
    </row>
    <row r="632" spans="1:6">
      <c r="A632">
        <v>14</v>
      </c>
      <c r="B632">
        <v>-90.486999999999995</v>
      </c>
      <c r="C632">
        <v>4142</v>
      </c>
      <c r="D632">
        <v>800000</v>
      </c>
      <c r="E632">
        <v>706</v>
      </c>
      <c r="F632" s="3">
        <v>665.80292226894858</v>
      </c>
    </row>
    <row r="633" spans="1:6">
      <c r="A633">
        <v>15</v>
      </c>
      <c r="B633">
        <v>-90.372</v>
      </c>
      <c r="C633">
        <v>4142</v>
      </c>
      <c r="D633">
        <v>800000</v>
      </c>
      <c r="E633">
        <v>679</v>
      </c>
      <c r="F633" s="3">
        <v>688.9901126159574</v>
      </c>
    </row>
    <row r="634" spans="1:6">
      <c r="A634">
        <v>16</v>
      </c>
      <c r="B634">
        <v>-90.256</v>
      </c>
      <c r="C634">
        <v>4142</v>
      </c>
      <c r="D634">
        <v>800000</v>
      </c>
      <c r="E634">
        <v>670</v>
      </c>
      <c r="F634" s="3">
        <v>707.55815560557005</v>
      </c>
    </row>
    <row r="635" spans="1:6">
      <c r="A635">
        <v>17</v>
      </c>
      <c r="B635">
        <v>-90.14</v>
      </c>
      <c r="C635">
        <v>4142</v>
      </c>
      <c r="D635">
        <v>800000</v>
      </c>
      <c r="E635">
        <v>728</v>
      </c>
      <c r="F635" s="3">
        <v>720.0296859970058</v>
      </c>
    </row>
    <row r="636" spans="1:6">
      <c r="A636">
        <v>18</v>
      </c>
      <c r="B636">
        <v>-90.025000000000006</v>
      </c>
      <c r="C636">
        <v>4142</v>
      </c>
      <c r="D636">
        <v>800000</v>
      </c>
      <c r="E636">
        <v>745</v>
      </c>
      <c r="F636" s="3">
        <v>725.66619238334158</v>
      </c>
    </row>
    <row r="637" spans="1:6">
      <c r="A637">
        <v>19</v>
      </c>
      <c r="B637">
        <v>-89.918999999999997</v>
      </c>
      <c r="C637">
        <v>4142</v>
      </c>
      <c r="D637">
        <v>800000</v>
      </c>
      <c r="E637">
        <v>713</v>
      </c>
      <c r="F637" s="3">
        <v>724.85872009269542</v>
      </c>
    </row>
    <row r="638" spans="1:6">
      <c r="A638">
        <v>20</v>
      </c>
      <c r="B638">
        <v>-89.805999999999997</v>
      </c>
      <c r="C638">
        <v>4142</v>
      </c>
      <c r="D638">
        <v>800000</v>
      </c>
      <c r="E638">
        <v>702</v>
      </c>
      <c r="F638" s="3">
        <v>718.15414088157218</v>
      </c>
    </row>
    <row r="639" spans="1:6">
      <c r="A639">
        <v>21</v>
      </c>
      <c r="B639">
        <v>-89.691000000000003</v>
      </c>
      <c r="C639">
        <v>4142</v>
      </c>
      <c r="D639">
        <v>800000</v>
      </c>
      <c r="E639">
        <v>716</v>
      </c>
      <c r="F639" s="3">
        <v>706.1913632326216</v>
      </c>
    </row>
    <row r="640" spans="1:6">
      <c r="A640">
        <v>22</v>
      </c>
      <c r="B640">
        <v>-89.576999999999998</v>
      </c>
      <c r="C640">
        <v>4142</v>
      </c>
      <c r="D640">
        <v>800000</v>
      </c>
      <c r="E640">
        <v>739</v>
      </c>
      <c r="F640" s="3">
        <v>690.66592877214407</v>
      </c>
    </row>
    <row r="641" spans="1:6">
      <c r="A641">
        <v>23</v>
      </c>
      <c r="B641">
        <v>-89.457999999999998</v>
      </c>
      <c r="C641">
        <v>4142</v>
      </c>
      <c r="D641">
        <v>800000</v>
      </c>
      <c r="E641">
        <v>687</v>
      </c>
      <c r="F641" s="3">
        <v>672.32895256722099</v>
      </c>
    </row>
    <row r="642" spans="1:6">
      <c r="A642">
        <v>24</v>
      </c>
      <c r="B642">
        <v>-89.341999999999999</v>
      </c>
      <c r="C642">
        <v>4142</v>
      </c>
      <c r="D642">
        <v>800000</v>
      </c>
      <c r="E642">
        <v>658</v>
      </c>
      <c r="F642" s="3">
        <v>654.06120440575808</v>
      </c>
    </row>
    <row r="643" spans="1:6">
      <c r="A643">
        <v>25</v>
      </c>
      <c r="B643">
        <v>-89.234999999999999</v>
      </c>
      <c r="C643">
        <v>4142</v>
      </c>
      <c r="D643">
        <v>800000</v>
      </c>
      <c r="E643">
        <v>620</v>
      </c>
      <c r="F643" s="3">
        <v>638.13044160505319</v>
      </c>
    </row>
    <row r="644" spans="1:6">
      <c r="A644">
        <v>26</v>
      </c>
      <c r="B644">
        <v>-89.13</v>
      </c>
      <c r="C644">
        <v>4142</v>
      </c>
      <c r="D644">
        <v>800000</v>
      </c>
      <c r="E644">
        <v>626</v>
      </c>
      <c r="F644" s="3">
        <v>624.21777232057082</v>
      </c>
    </row>
    <row r="645" spans="1:6">
      <c r="A645">
        <v>27</v>
      </c>
      <c r="B645">
        <v>-89.016000000000005</v>
      </c>
      <c r="C645">
        <v>4142</v>
      </c>
      <c r="D645">
        <v>800000</v>
      </c>
      <c r="E645">
        <v>586</v>
      </c>
      <c r="F645" s="3">
        <v>611.66053304588092</v>
      </c>
    </row>
    <row r="646" spans="1:6">
      <c r="A646">
        <v>28</v>
      </c>
      <c r="B646">
        <v>-88.896000000000001</v>
      </c>
      <c r="C646">
        <v>4142</v>
      </c>
      <c r="D646">
        <v>800000</v>
      </c>
      <c r="E646">
        <v>580</v>
      </c>
      <c r="F646" s="3">
        <v>601.63755709156374</v>
      </c>
    </row>
    <row r="647" spans="1:6">
      <c r="A647">
        <v>29</v>
      </c>
      <c r="B647">
        <v>-88.790999999999997</v>
      </c>
      <c r="C647">
        <v>4142</v>
      </c>
      <c r="D647">
        <v>800000</v>
      </c>
      <c r="E647">
        <v>587</v>
      </c>
      <c r="F647" s="3">
        <v>595.55219000463285</v>
      </c>
    </row>
    <row r="648" spans="1:6">
      <c r="A648">
        <v>30</v>
      </c>
      <c r="B648">
        <v>-88.671999999999997</v>
      </c>
      <c r="C648">
        <v>4142</v>
      </c>
      <c r="D648">
        <v>800000</v>
      </c>
      <c r="E648">
        <v>574</v>
      </c>
      <c r="F648" s="3">
        <v>591.43679660350597</v>
      </c>
    </row>
    <row r="649" spans="1:6">
      <c r="A649">
        <v>31</v>
      </c>
      <c r="B649">
        <v>-88.56</v>
      </c>
      <c r="C649">
        <v>4142</v>
      </c>
      <c r="D649">
        <v>800000</v>
      </c>
      <c r="E649">
        <v>585</v>
      </c>
      <c r="F649" s="3">
        <v>589.88888832395662</v>
      </c>
    </row>
    <row r="650" spans="1:6">
      <c r="A650">
        <v>32</v>
      </c>
      <c r="B650">
        <v>-88.451999999999998</v>
      </c>
      <c r="C650">
        <v>4142</v>
      </c>
      <c r="D650">
        <v>800000</v>
      </c>
      <c r="E650">
        <v>646</v>
      </c>
      <c r="F650" s="3">
        <v>590.13290326751087</v>
      </c>
    </row>
    <row r="651" spans="1:6">
      <c r="A651" t="s">
        <v>0</v>
      </c>
    </row>
    <row r="652" spans="1:6">
      <c r="A652" t="s">
        <v>0</v>
      </c>
    </row>
    <row r="653" spans="1:6">
      <c r="A653" t="s">
        <v>0</v>
      </c>
    </row>
    <row r="654" spans="1:6">
      <c r="A654" t="s">
        <v>0</v>
      </c>
    </row>
    <row r="655" spans="1:6">
      <c r="A655" t="s">
        <v>36</v>
      </c>
    </row>
    <row r="656" spans="1:6">
      <c r="A656" t="s">
        <v>2</v>
      </c>
    </row>
    <row r="657" spans="1:10">
      <c r="A657" t="s">
        <v>3</v>
      </c>
    </row>
    <row r="658" spans="1:10">
      <c r="A658" t="s">
        <v>4</v>
      </c>
    </row>
    <row r="659" spans="1:10">
      <c r="A659" t="s">
        <v>5</v>
      </c>
    </row>
    <row r="660" spans="1:10">
      <c r="A660" t="s">
        <v>37</v>
      </c>
    </row>
    <row r="661" spans="1:10">
      <c r="A661" t="s">
        <v>7</v>
      </c>
    </row>
    <row r="662" spans="1:10">
      <c r="A662" t="s">
        <v>8</v>
      </c>
    </row>
    <row r="663" spans="1:10">
      <c r="A663" t="s">
        <v>9</v>
      </c>
    </row>
    <row r="664" spans="1:10">
      <c r="A664" t="s">
        <v>10</v>
      </c>
    </row>
    <row r="665" spans="1:10">
      <c r="A665" t="s">
        <v>11</v>
      </c>
    </row>
    <row r="666" spans="1:10">
      <c r="A666" t="s">
        <v>0</v>
      </c>
    </row>
    <row r="667" spans="1:10">
      <c r="A667" t="s">
        <v>0</v>
      </c>
    </row>
    <row r="668" spans="1:10">
      <c r="A668" t="s">
        <v>123</v>
      </c>
      <c r="B668" t="s">
        <v>102</v>
      </c>
      <c r="C668" t="s">
        <v>105</v>
      </c>
      <c r="D668" t="s">
        <v>122</v>
      </c>
      <c r="E668" t="s">
        <v>121</v>
      </c>
      <c r="F668" t="s">
        <v>142</v>
      </c>
    </row>
    <row r="669" spans="1:10">
      <c r="A669">
        <v>1</v>
      </c>
      <c r="B669">
        <v>-91.947999999999993</v>
      </c>
      <c r="C669">
        <v>4128</v>
      </c>
      <c r="D669">
        <v>800000</v>
      </c>
      <c r="E669">
        <v>426</v>
      </c>
      <c r="F669" s="3"/>
      <c r="J669" t="s">
        <v>166</v>
      </c>
    </row>
    <row r="670" spans="1:10">
      <c r="A670">
        <v>2</v>
      </c>
      <c r="B670">
        <v>-91.838999999999999</v>
      </c>
      <c r="C670">
        <v>4128</v>
      </c>
      <c r="D670">
        <v>800000</v>
      </c>
      <c r="E670">
        <v>385</v>
      </c>
      <c r="F670" s="3"/>
    </row>
    <row r="671" spans="1:10">
      <c r="A671">
        <v>3</v>
      </c>
      <c r="B671">
        <v>-91.724000000000004</v>
      </c>
      <c r="C671">
        <v>4128</v>
      </c>
      <c r="D671">
        <v>800000</v>
      </c>
      <c r="E671">
        <v>450</v>
      </c>
      <c r="F671" s="3"/>
    </row>
    <row r="672" spans="1:10">
      <c r="A672">
        <v>4</v>
      </c>
      <c r="B672">
        <v>-91.611999999999995</v>
      </c>
      <c r="C672">
        <v>4128</v>
      </c>
      <c r="D672">
        <v>800000</v>
      </c>
      <c r="E672">
        <v>439</v>
      </c>
      <c r="F672" s="3">
        <v>478.30640008166921</v>
      </c>
    </row>
    <row r="673" spans="1:6">
      <c r="A673">
        <v>5</v>
      </c>
      <c r="B673">
        <v>-91.5</v>
      </c>
      <c r="C673">
        <v>4128</v>
      </c>
      <c r="D673">
        <v>800000</v>
      </c>
      <c r="E673">
        <v>474</v>
      </c>
      <c r="F673" s="3">
        <v>483.96563752840098</v>
      </c>
    </row>
    <row r="674" spans="1:6">
      <c r="A674">
        <v>6</v>
      </c>
      <c r="B674">
        <v>-91.394000000000005</v>
      </c>
      <c r="C674">
        <v>4128</v>
      </c>
      <c r="D674">
        <v>800000</v>
      </c>
      <c r="E674">
        <v>483</v>
      </c>
      <c r="F674" s="3">
        <v>489.74854186818317</v>
      </c>
    </row>
    <row r="675" spans="1:6">
      <c r="A675">
        <v>7</v>
      </c>
      <c r="B675">
        <v>-91.281000000000006</v>
      </c>
      <c r="C675">
        <v>4128</v>
      </c>
      <c r="D675">
        <v>800000</v>
      </c>
      <c r="E675">
        <v>539</v>
      </c>
      <c r="F675" s="3">
        <v>496.76845833737946</v>
      </c>
    </row>
    <row r="676" spans="1:6">
      <c r="A676">
        <v>8</v>
      </c>
      <c r="B676">
        <v>-91.165000000000006</v>
      </c>
      <c r="C676">
        <v>4128</v>
      </c>
      <c r="D676">
        <v>800000</v>
      </c>
      <c r="E676">
        <v>521</v>
      </c>
      <c r="F676" s="3">
        <v>505.56217560329691</v>
      </c>
    </row>
    <row r="677" spans="1:6">
      <c r="A677">
        <v>9</v>
      </c>
      <c r="B677">
        <v>-91.049000000000007</v>
      </c>
      <c r="C677">
        <v>4128</v>
      </c>
      <c r="D677">
        <v>800000</v>
      </c>
      <c r="E677">
        <v>526</v>
      </c>
      <c r="F677" s="3">
        <v>516.91569649783651</v>
      </c>
    </row>
    <row r="678" spans="1:6">
      <c r="A678">
        <v>10</v>
      </c>
      <c r="B678">
        <v>-90.933999999999997</v>
      </c>
      <c r="C678">
        <v>4128</v>
      </c>
      <c r="D678">
        <v>800000</v>
      </c>
      <c r="E678">
        <v>538</v>
      </c>
      <c r="F678" s="3">
        <v>531.78425342276455</v>
      </c>
    </row>
    <row r="679" spans="1:6">
      <c r="A679">
        <v>11</v>
      </c>
      <c r="B679">
        <v>-90.823999999999998</v>
      </c>
      <c r="C679">
        <v>4128</v>
      </c>
      <c r="D679">
        <v>800000</v>
      </c>
      <c r="E679">
        <v>601</v>
      </c>
      <c r="F679" s="3">
        <v>550.23677092551111</v>
      </c>
    </row>
    <row r="680" spans="1:6">
      <c r="A680">
        <v>12</v>
      </c>
      <c r="B680">
        <v>-90.709000000000003</v>
      </c>
      <c r="C680">
        <v>4128</v>
      </c>
      <c r="D680">
        <v>800000</v>
      </c>
      <c r="E680">
        <v>529</v>
      </c>
      <c r="F680" s="3">
        <v>574.29461671040133</v>
      </c>
    </row>
    <row r="681" spans="1:6">
      <c r="A681">
        <v>13</v>
      </c>
      <c r="B681">
        <v>-90.594999999999999</v>
      </c>
      <c r="C681">
        <v>4128</v>
      </c>
      <c r="D681">
        <v>800000</v>
      </c>
      <c r="E681">
        <v>591</v>
      </c>
      <c r="F681" s="3">
        <v>602.27809451712255</v>
      </c>
    </row>
    <row r="682" spans="1:6">
      <c r="A682">
        <v>14</v>
      </c>
      <c r="B682">
        <v>-90.486999999999995</v>
      </c>
      <c r="C682">
        <v>4128</v>
      </c>
      <c r="D682">
        <v>800000</v>
      </c>
      <c r="E682">
        <v>665</v>
      </c>
      <c r="F682" s="3">
        <v>630.7885604017672</v>
      </c>
    </row>
    <row r="683" spans="1:6">
      <c r="A683">
        <v>15</v>
      </c>
      <c r="B683">
        <v>-90.372</v>
      </c>
      <c r="C683">
        <v>4128</v>
      </c>
      <c r="D683">
        <v>800000</v>
      </c>
      <c r="E683">
        <v>640</v>
      </c>
      <c r="F683" s="3">
        <v>660.16916426062323</v>
      </c>
    </row>
    <row r="684" spans="1:6">
      <c r="A684">
        <v>16</v>
      </c>
      <c r="B684">
        <v>-90.256</v>
      </c>
      <c r="C684">
        <v>4128</v>
      </c>
      <c r="D684">
        <v>800000</v>
      </c>
      <c r="E684">
        <v>652</v>
      </c>
      <c r="F684" s="3">
        <v>684.8523105750736</v>
      </c>
    </row>
    <row r="685" spans="1:6">
      <c r="A685">
        <v>17</v>
      </c>
      <c r="B685">
        <v>-90.14</v>
      </c>
      <c r="C685">
        <v>4128</v>
      </c>
      <c r="D685">
        <v>800000</v>
      </c>
      <c r="E685">
        <v>716</v>
      </c>
      <c r="F685" s="3">
        <v>700.88551723388332</v>
      </c>
    </row>
    <row r="686" spans="1:6">
      <c r="A686">
        <v>18</v>
      </c>
      <c r="B686">
        <v>-90.025000000000006</v>
      </c>
      <c r="C686">
        <v>4128</v>
      </c>
      <c r="D686">
        <v>800000</v>
      </c>
      <c r="E686">
        <v>707</v>
      </c>
      <c r="F686" s="3">
        <v>706.08726814627107</v>
      </c>
    </row>
    <row r="687" spans="1:6">
      <c r="A687">
        <v>19</v>
      </c>
      <c r="B687">
        <v>-89.918999999999997</v>
      </c>
      <c r="C687">
        <v>4128</v>
      </c>
      <c r="D687">
        <v>800000</v>
      </c>
      <c r="E687">
        <v>763</v>
      </c>
      <c r="F687" s="3">
        <v>701.44513974399763</v>
      </c>
    </row>
    <row r="688" spans="1:6">
      <c r="A688">
        <v>20</v>
      </c>
      <c r="B688">
        <v>-89.805999999999997</v>
      </c>
      <c r="C688">
        <v>4128</v>
      </c>
      <c r="D688">
        <v>800000</v>
      </c>
      <c r="E688">
        <v>675</v>
      </c>
      <c r="F688" s="3">
        <v>688.44220782296702</v>
      </c>
    </row>
    <row r="689" spans="1:6">
      <c r="A689">
        <v>21</v>
      </c>
      <c r="B689">
        <v>-89.691000000000003</v>
      </c>
      <c r="C689">
        <v>4128</v>
      </c>
      <c r="D689">
        <v>800000</v>
      </c>
      <c r="E689">
        <v>661</v>
      </c>
      <c r="F689" s="3">
        <v>670.09334892810182</v>
      </c>
    </row>
    <row r="690" spans="1:6">
      <c r="A690">
        <v>22</v>
      </c>
      <c r="B690">
        <v>-89.576999999999998</v>
      </c>
      <c r="C690">
        <v>4128</v>
      </c>
      <c r="D690">
        <v>800000</v>
      </c>
      <c r="E690">
        <v>649</v>
      </c>
      <c r="F690" s="3">
        <v>650.68242867820413</v>
      </c>
    </row>
    <row r="691" spans="1:6">
      <c r="A691">
        <v>23</v>
      </c>
      <c r="B691">
        <v>-89.457999999999998</v>
      </c>
      <c r="C691">
        <v>4128</v>
      </c>
      <c r="D691">
        <v>800000</v>
      </c>
      <c r="E691">
        <v>578</v>
      </c>
      <c r="F691" s="3">
        <v>632.64166028049044</v>
      </c>
    </row>
    <row r="692" spans="1:6">
      <c r="A692">
        <v>24</v>
      </c>
      <c r="B692">
        <v>-89.341999999999999</v>
      </c>
      <c r="C692">
        <v>4128</v>
      </c>
      <c r="D692">
        <v>800000</v>
      </c>
      <c r="E692">
        <v>648</v>
      </c>
      <c r="F692" s="3">
        <v>619.37631754297502</v>
      </c>
    </row>
    <row r="693" spans="1:6">
      <c r="A693">
        <v>25</v>
      </c>
      <c r="B693">
        <v>-89.234999999999999</v>
      </c>
      <c r="C693">
        <v>4128</v>
      </c>
      <c r="D693">
        <v>800000</v>
      </c>
      <c r="E693">
        <v>627</v>
      </c>
      <c r="F693" s="3">
        <v>611.53823043857824</v>
      </c>
    </row>
    <row r="694" spans="1:6">
      <c r="A694">
        <v>26</v>
      </c>
      <c r="B694">
        <v>-89.13</v>
      </c>
      <c r="C694">
        <v>4128</v>
      </c>
      <c r="D694">
        <v>800000</v>
      </c>
      <c r="E694">
        <v>604</v>
      </c>
      <c r="F694" s="3">
        <v>607.66744162790337</v>
      </c>
    </row>
    <row r="695" spans="1:6">
      <c r="A695">
        <v>27</v>
      </c>
      <c r="B695">
        <v>-89.016000000000005</v>
      </c>
      <c r="C695">
        <v>4128</v>
      </c>
      <c r="D695">
        <v>800000</v>
      </c>
      <c r="E695">
        <v>624</v>
      </c>
      <c r="F695" s="3">
        <v>606.92447015441599</v>
      </c>
    </row>
    <row r="696" spans="1:6">
      <c r="A696">
        <v>28</v>
      </c>
      <c r="B696">
        <v>-88.896000000000001</v>
      </c>
      <c r="C696">
        <v>4128</v>
      </c>
      <c r="D696">
        <v>800000</v>
      </c>
      <c r="E696">
        <v>635</v>
      </c>
      <c r="F696" s="3">
        <v>608.90874518819624</v>
      </c>
    </row>
    <row r="697" spans="1:6">
      <c r="A697">
        <v>29</v>
      </c>
      <c r="B697">
        <v>-88.790999999999997</v>
      </c>
      <c r="C697">
        <v>4128</v>
      </c>
      <c r="D697">
        <v>800000</v>
      </c>
      <c r="E697">
        <v>635</v>
      </c>
      <c r="F697" s="3">
        <v>612.13253005691399</v>
      </c>
    </row>
    <row r="698" spans="1:6">
      <c r="A698">
        <v>30</v>
      </c>
      <c r="B698">
        <v>-88.671999999999997</v>
      </c>
      <c r="C698">
        <v>4128</v>
      </c>
      <c r="D698">
        <v>800000</v>
      </c>
      <c r="E698">
        <v>570</v>
      </c>
      <c r="F698" s="3">
        <v>616.75218614654273</v>
      </c>
    </row>
    <row r="699" spans="1:6">
      <c r="A699">
        <v>31</v>
      </c>
      <c r="B699">
        <v>-88.56</v>
      </c>
      <c r="C699">
        <v>4128</v>
      </c>
      <c r="D699">
        <v>800000</v>
      </c>
      <c r="E699">
        <v>602</v>
      </c>
      <c r="F699" s="3">
        <v>621.60104164657992</v>
      </c>
    </row>
    <row r="700" spans="1:6">
      <c r="A700">
        <v>32</v>
      </c>
      <c r="B700">
        <v>-88.451999999999998</v>
      </c>
      <c r="C700">
        <v>4128</v>
      </c>
      <c r="D700">
        <v>800000</v>
      </c>
      <c r="E700">
        <v>635</v>
      </c>
      <c r="F700" s="3">
        <v>626.49995248279185</v>
      </c>
    </row>
    <row r="701" spans="1:6">
      <c r="A701" t="s">
        <v>0</v>
      </c>
    </row>
    <row r="702" spans="1:6">
      <c r="A702" t="s">
        <v>0</v>
      </c>
    </row>
    <row r="703" spans="1:6">
      <c r="A703" t="s">
        <v>0</v>
      </c>
    </row>
    <row r="704" spans="1:6">
      <c r="A704" t="s">
        <v>0</v>
      </c>
    </row>
    <row r="705" spans="1:10">
      <c r="A705" t="s">
        <v>38</v>
      </c>
    </row>
    <row r="706" spans="1:10">
      <c r="A706" t="s">
        <v>2</v>
      </c>
    </row>
    <row r="707" spans="1:10">
      <c r="A707" t="s">
        <v>3</v>
      </c>
    </row>
    <row r="708" spans="1:10">
      <c r="A708" t="s">
        <v>4</v>
      </c>
    </row>
    <row r="709" spans="1:10">
      <c r="A709" t="s">
        <v>5</v>
      </c>
    </row>
    <row r="710" spans="1:10">
      <c r="A710" t="s">
        <v>39</v>
      </c>
    </row>
    <row r="711" spans="1:10">
      <c r="A711" t="s">
        <v>7</v>
      </c>
    </row>
    <row r="712" spans="1:10">
      <c r="A712" t="s">
        <v>8</v>
      </c>
    </row>
    <row r="713" spans="1:10">
      <c r="A713" t="s">
        <v>9</v>
      </c>
    </row>
    <row r="714" spans="1:10">
      <c r="A714" t="s">
        <v>10</v>
      </c>
    </row>
    <row r="715" spans="1:10">
      <c r="A715" t="s">
        <v>11</v>
      </c>
    </row>
    <row r="716" spans="1:10">
      <c r="A716" t="s">
        <v>0</v>
      </c>
    </row>
    <row r="717" spans="1:10">
      <c r="A717" t="s">
        <v>0</v>
      </c>
    </row>
    <row r="718" spans="1:10">
      <c r="A718" t="s">
        <v>123</v>
      </c>
      <c r="B718" t="s">
        <v>102</v>
      </c>
      <c r="C718" t="s">
        <v>105</v>
      </c>
      <c r="D718" t="s">
        <v>122</v>
      </c>
      <c r="E718" t="s">
        <v>121</v>
      </c>
      <c r="F718" t="s">
        <v>142</v>
      </c>
    </row>
    <row r="719" spans="1:10">
      <c r="A719">
        <v>1</v>
      </c>
      <c r="B719">
        <v>-91.947999999999993</v>
      </c>
      <c r="C719">
        <v>4130</v>
      </c>
      <c r="D719">
        <v>800000</v>
      </c>
      <c r="E719">
        <v>387</v>
      </c>
      <c r="F719" s="3"/>
      <c r="J719" t="s">
        <v>167</v>
      </c>
    </row>
    <row r="720" spans="1:10">
      <c r="A720">
        <v>2</v>
      </c>
      <c r="B720">
        <v>-91.838999999999999</v>
      </c>
      <c r="C720">
        <v>4130</v>
      </c>
      <c r="D720">
        <v>800000</v>
      </c>
      <c r="E720">
        <v>411</v>
      </c>
      <c r="F720" s="3"/>
    </row>
    <row r="721" spans="1:6">
      <c r="A721">
        <v>3</v>
      </c>
      <c r="B721">
        <v>-91.724000000000004</v>
      </c>
      <c r="C721">
        <v>4130</v>
      </c>
      <c r="D721">
        <v>800000</v>
      </c>
      <c r="E721">
        <v>401</v>
      </c>
      <c r="F721" s="3"/>
    </row>
    <row r="722" spans="1:6">
      <c r="A722">
        <v>4</v>
      </c>
      <c r="B722">
        <v>-91.611999999999995</v>
      </c>
      <c r="C722">
        <v>4130</v>
      </c>
      <c r="D722">
        <v>800000</v>
      </c>
      <c r="E722">
        <v>471</v>
      </c>
      <c r="F722" s="3">
        <v>458.25266529265468</v>
      </c>
    </row>
    <row r="723" spans="1:6">
      <c r="A723">
        <v>5</v>
      </c>
      <c r="B723">
        <v>-91.5</v>
      </c>
      <c r="C723">
        <v>4130</v>
      </c>
      <c r="D723">
        <v>800000</v>
      </c>
      <c r="E723">
        <v>445</v>
      </c>
      <c r="F723" s="3">
        <v>466.23103372414278</v>
      </c>
    </row>
    <row r="724" spans="1:6">
      <c r="A724">
        <v>6</v>
      </c>
      <c r="B724">
        <v>-91.394000000000005</v>
      </c>
      <c r="C724">
        <v>4130</v>
      </c>
      <c r="D724">
        <v>800000</v>
      </c>
      <c r="E724">
        <v>475</v>
      </c>
      <c r="F724" s="3">
        <v>475.16899100446079</v>
      </c>
    </row>
    <row r="725" spans="1:6">
      <c r="A725">
        <v>7</v>
      </c>
      <c r="B725">
        <v>-91.281000000000006</v>
      </c>
      <c r="C725">
        <v>4130</v>
      </c>
      <c r="D725">
        <v>800000</v>
      </c>
      <c r="E725">
        <v>478</v>
      </c>
      <c r="F725" s="3">
        <v>486.76561603598969</v>
      </c>
    </row>
    <row r="726" spans="1:6">
      <c r="A726">
        <v>8</v>
      </c>
      <c r="B726">
        <v>-91.165000000000006</v>
      </c>
      <c r="C726">
        <v>4130</v>
      </c>
      <c r="D726">
        <v>800000</v>
      </c>
      <c r="E726">
        <v>505</v>
      </c>
      <c r="F726" s="3">
        <v>501.55669503092696</v>
      </c>
    </row>
    <row r="727" spans="1:6">
      <c r="A727">
        <v>9</v>
      </c>
      <c r="B727">
        <v>-91.049000000000007</v>
      </c>
      <c r="C727">
        <v>4130</v>
      </c>
      <c r="D727">
        <v>800000</v>
      </c>
      <c r="E727">
        <v>533</v>
      </c>
      <c r="F727" s="3">
        <v>519.86114348549438</v>
      </c>
    </row>
    <row r="728" spans="1:6">
      <c r="A728">
        <v>10</v>
      </c>
      <c r="B728">
        <v>-90.933999999999997</v>
      </c>
      <c r="C728">
        <v>4130</v>
      </c>
      <c r="D728">
        <v>800000</v>
      </c>
      <c r="E728">
        <v>567</v>
      </c>
      <c r="F728" s="3">
        <v>541.75577941897768</v>
      </c>
    </row>
    <row r="729" spans="1:6">
      <c r="A729">
        <v>11</v>
      </c>
      <c r="B729">
        <v>-90.823999999999998</v>
      </c>
      <c r="C729">
        <v>4130</v>
      </c>
      <c r="D729">
        <v>800000</v>
      </c>
      <c r="E729">
        <v>561</v>
      </c>
      <c r="F729" s="3">
        <v>565.97277284541633</v>
      </c>
    </row>
    <row r="730" spans="1:6">
      <c r="A730">
        <v>12</v>
      </c>
      <c r="B730">
        <v>-90.709000000000003</v>
      </c>
      <c r="C730">
        <v>4130</v>
      </c>
      <c r="D730">
        <v>800000</v>
      </c>
      <c r="E730">
        <v>576</v>
      </c>
      <c r="F730" s="3">
        <v>593.83218026754776</v>
      </c>
    </row>
    <row r="731" spans="1:6">
      <c r="A731">
        <v>13</v>
      </c>
      <c r="B731">
        <v>-90.594999999999999</v>
      </c>
      <c r="C731">
        <v>4130</v>
      </c>
      <c r="D731">
        <v>800000</v>
      </c>
      <c r="E731">
        <v>644</v>
      </c>
      <c r="F731" s="3">
        <v>622.42487466161481</v>
      </c>
    </row>
    <row r="732" spans="1:6">
      <c r="A732">
        <v>14</v>
      </c>
      <c r="B732">
        <v>-90.486999999999995</v>
      </c>
      <c r="C732">
        <v>4130</v>
      </c>
      <c r="D732">
        <v>800000</v>
      </c>
      <c r="E732">
        <v>633</v>
      </c>
      <c r="F732" s="3">
        <v>648.43598412746348</v>
      </c>
    </row>
    <row r="733" spans="1:6">
      <c r="A733">
        <v>15</v>
      </c>
      <c r="B733">
        <v>-90.372</v>
      </c>
      <c r="C733">
        <v>4130</v>
      </c>
      <c r="D733">
        <v>800000</v>
      </c>
      <c r="E733">
        <v>687</v>
      </c>
      <c r="F733" s="3">
        <v>672.59857525752057</v>
      </c>
    </row>
    <row r="734" spans="1:6">
      <c r="A734">
        <v>16</v>
      </c>
      <c r="B734">
        <v>-90.256</v>
      </c>
      <c r="C734">
        <v>4130</v>
      </c>
      <c r="D734">
        <v>800000</v>
      </c>
      <c r="E734">
        <v>652</v>
      </c>
      <c r="F734" s="3">
        <v>690.93328128487747</v>
      </c>
    </row>
    <row r="735" spans="1:6">
      <c r="A735">
        <v>17</v>
      </c>
      <c r="B735">
        <v>-90.14</v>
      </c>
      <c r="C735">
        <v>4130</v>
      </c>
      <c r="D735">
        <v>800000</v>
      </c>
      <c r="E735">
        <v>695</v>
      </c>
      <c r="F735" s="3">
        <v>701.45094676451617</v>
      </c>
    </row>
    <row r="736" spans="1:6">
      <c r="A736">
        <v>18</v>
      </c>
      <c r="B736">
        <v>-90.025000000000006</v>
      </c>
      <c r="C736">
        <v>4130</v>
      </c>
      <c r="D736">
        <v>800000</v>
      </c>
      <c r="E736">
        <v>680</v>
      </c>
      <c r="F736" s="3">
        <v>703.47665427881884</v>
      </c>
    </row>
    <row r="737" spans="1:6">
      <c r="A737">
        <v>19</v>
      </c>
      <c r="B737">
        <v>-89.918999999999997</v>
      </c>
      <c r="C737">
        <v>4130</v>
      </c>
      <c r="D737">
        <v>800000</v>
      </c>
      <c r="E737">
        <v>796</v>
      </c>
      <c r="F737" s="3">
        <v>698.36250032616874</v>
      </c>
    </row>
    <row r="738" spans="1:6">
      <c r="A738">
        <v>20</v>
      </c>
      <c r="B738">
        <v>-89.805999999999997</v>
      </c>
      <c r="C738">
        <v>4130</v>
      </c>
      <c r="D738">
        <v>800000</v>
      </c>
      <c r="E738">
        <v>687</v>
      </c>
      <c r="F738" s="3">
        <v>686.93948250325957</v>
      </c>
    </row>
    <row r="739" spans="1:6">
      <c r="A739">
        <v>21</v>
      </c>
      <c r="B739">
        <v>-89.691000000000003</v>
      </c>
      <c r="C739">
        <v>4130</v>
      </c>
      <c r="D739">
        <v>800000</v>
      </c>
      <c r="E739">
        <v>666</v>
      </c>
      <c r="F739" s="3">
        <v>671.16274855622714</v>
      </c>
    </row>
    <row r="740" spans="1:6">
      <c r="A740">
        <v>22</v>
      </c>
      <c r="B740">
        <v>-89.576999999999998</v>
      </c>
      <c r="C740">
        <v>4130</v>
      </c>
      <c r="D740">
        <v>800000</v>
      </c>
      <c r="E740">
        <v>654</v>
      </c>
      <c r="F740" s="3">
        <v>653.85556741243749</v>
      </c>
    </row>
    <row r="741" spans="1:6">
      <c r="A741">
        <v>23</v>
      </c>
      <c r="B741">
        <v>-89.457999999999998</v>
      </c>
      <c r="C741">
        <v>4130</v>
      </c>
      <c r="D741">
        <v>800000</v>
      </c>
      <c r="E741">
        <v>614</v>
      </c>
      <c r="F741" s="3">
        <v>636.46070825939637</v>
      </c>
    </row>
    <row r="742" spans="1:6">
      <c r="A742">
        <v>24</v>
      </c>
      <c r="B742">
        <v>-89.341999999999999</v>
      </c>
      <c r="C742">
        <v>4130</v>
      </c>
      <c r="D742">
        <v>800000</v>
      </c>
      <c r="E742">
        <v>588</v>
      </c>
      <c r="F742" s="3">
        <v>621.98097898394258</v>
      </c>
    </row>
    <row r="743" spans="1:6">
      <c r="A743">
        <v>25</v>
      </c>
      <c r="B743">
        <v>-89.234999999999999</v>
      </c>
      <c r="C743">
        <v>4130</v>
      </c>
      <c r="D743">
        <v>800000</v>
      </c>
      <c r="E743">
        <v>618</v>
      </c>
      <c r="F743" s="3">
        <v>611.70784772253853</v>
      </c>
    </row>
    <row r="744" spans="1:6">
      <c r="A744">
        <v>26</v>
      </c>
      <c r="B744">
        <v>-89.13</v>
      </c>
      <c r="C744">
        <v>4130</v>
      </c>
      <c r="D744">
        <v>800000</v>
      </c>
      <c r="E744">
        <v>624</v>
      </c>
      <c r="F744" s="3">
        <v>604.77427579052198</v>
      </c>
    </row>
    <row r="745" spans="1:6">
      <c r="A745">
        <v>27</v>
      </c>
      <c r="B745">
        <v>-89.016000000000005</v>
      </c>
      <c r="C745">
        <v>4130</v>
      </c>
      <c r="D745">
        <v>800000</v>
      </c>
      <c r="E745">
        <v>601</v>
      </c>
      <c r="F745" s="3">
        <v>600.60365774817853</v>
      </c>
    </row>
    <row r="746" spans="1:6">
      <c r="A746">
        <v>28</v>
      </c>
      <c r="B746">
        <v>-88.896000000000001</v>
      </c>
      <c r="C746">
        <v>4130</v>
      </c>
      <c r="D746">
        <v>800000</v>
      </c>
      <c r="E746">
        <v>599</v>
      </c>
      <c r="F746" s="3">
        <v>599.43740399639796</v>
      </c>
    </row>
    <row r="747" spans="1:6">
      <c r="A747">
        <v>29</v>
      </c>
      <c r="B747">
        <v>-88.790999999999997</v>
      </c>
      <c r="C747">
        <v>4130</v>
      </c>
      <c r="D747">
        <v>800000</v>
      </c>
      <c r="E747">
        <v>640</v>
      </c>
      <c r="F747" s="3">
        <v>600.53945236196148</v>
      </c>
    </row>
    <row r="748" spans="1:6">
      <c r="A748">
        <v>30</v>
      </c>
      <c r="B748">
        <v>-88.671999999999997</v>
      </c>
      <c r="C748">
        <v>4130</v>
      </c>
      <c r="D748">
        <v>800000</v>
      </c>
      <c r="E748">
        <v>601</v>
      </c>
      <c r="F748" s="3">
        <v>603.51466912392232</v>
      </c>
    </row>
    <row r="749" spans="1:6">
      <c r="A749">
        <v>31</v>
      </c>
      <c r="B749">
        <v>-88.56</v>
      </c>
      <c r="C749">
        <v>4130</v>
      </c>
      <c r="D749">
        <v>800000</v>
      </c>
      <c r="E749">
        <v>578</v>
      </c>
      <c r="F749" s="3">
        <v>607.45120563057128</v>
      </c>
    </row>
    <row r="750" spans="1:6">
      <c r="A750">
        <v>32</v>
      </c>
      <c r="B750">
        <v>-88.451999999999998</v>
      </c>
      <c r="C750">
        <v>4130</v>
      </c>
      <c r="D750">
        <v>800000</v>
      </c>
      <c r="E750">
        <v>617</v>
      </c>
      <c r="F750" s="3">
        <v>611.90737291326946</v>
      </c>
    </row>
    <row r="751" spans="1:6">
      <c r="A751" t="s">
        <v>0</v>
      </c>
    </row>
    <row r="752" spans="1:6">
      <c r="A752" t="s">
        <v>0</v>
      </c>
    </row>
    <row r="753" spans="1:6">
      <c r="A753" t="s">
        <v>0</v>
      </c>
    </row>
    <row r="754" spans="1:6">
      <c r="A754" t="s">
        <v>0</v>
      </c>
    </row>
    <row r="755" spans="1:6">
      <c r="A755" t="s">
        <v>40</v>
      </c>
    </row>
    <row r="756" spans="1:6">
      <c r="A756" t="s">
        <v>2</v>
      </c>
    </row>
    <row r="757" spans="1:6">
      <c r="A757" t="s">
        <v>3</v>
      </c>
    </row>
    <row r="758" spans="1:6">
      <c r="A758" t="s">
        <v>4</v>
      </c>
    </row>
    <row r="759" spans="1:6">
      <c r="A759" t="s">
        <v>5</v>
      </c>
    </row>
    <row r="760" spans="1:6">
      <c r="A760" t="s">
        <v>41</v>
      </c>
    </row>
    <row r="761" spans="1:6">
      <c r="A761" t="s">
        <v>7</v>
      </c>
    </row>
    <row r="762" spans="1:6">
      <c r="A762" t="s">
        <v>8</v>
      </c>
    </row>
    <row r="763" spans="1:6">
      <c r="A763" t="s">
        <v>9</v>
      </c>
    </row>
    <row r="764" spans="1:6">
      <c r="A764" t="s">
        <v>10</v>
      </c>
    </row>
    <row r="765" spans="1:6">
      <c r="A765" t="s">
        <v>11</v>
      </c>
    </row>
    <row r="766" spans="1:6">
      <c r="A766" t="s">
        <v>0</v>
      </c>
    </row>
    <row r="767" spans="1:6">
      <c r="A767" t="s">
        <v>0</v>
      </c>
    </row>
    <row r="768" spans="1:6">
      <c r="A768" t="s">
        <v>123</v>
      </c>
      <c r="B768" t="s">
        <v>102</v>
      </c>
      <c r="C768" t="s">
        <v>105</v>
      </c>
      <c r="D768" t="s">
        <v>122</v>
      </c>
      <c r="E768" t="s">
        <v>121</v>
      </c>
      <c r="F768" t="s">
        <v>142</v>
      </c>
    </row>
    <row r="769" spans="1:10">
      <c r="A769">
        <v>1</v>
      </c>
      <c r="B769">
        <v>-91.947999999999993</v>
      </c>
      <c r="C769">
        <v>4048</v>
      </c>
      <c r="D769">
        <v>800000</v>
      </c>
      <c r="E769">
        <v>411</v>
      </c>
      <c r="F769" s="3"/>
      <c r="J769" t="s">
        <v>168</v>
      </c>
    </row>
    <row r="770" spans="1:10">
      <c r="A770">
        <v>2</v>
      </c>
      <c r="B770">
        <v>-91.838999999999999</v>
      </c>
      <c r="C770">
        <v>4048</v>
      </c>
      <c r="D770">
        <v>800000</v>
      </c>
      <c r="E770">
        <v>429</v>
      </c>
      <c r="F770" s="3"/>
    </row>
    <row r="771" spans="1:10">
      <c r="A771">
        <v>3</v>
      </c>
      <c r="B771">
        <v>-91.724000000000004</v>
      </c>
      <c r="C771">
        <v>4048</v>
      </c>
      <c r="D771">
        <v>800000</v>
      </c>
      <c r="E771">
        <v>423</v>
      </c>
      <c r="F771" s="3"/>
    </row>
    <row r="772" spans="1:10">
      <c r="A772">
        <v>4</v>
      </c>
      <c r="B772">
        <v>-91.611999999999995</v>
      </c>
      <c r="C772">
        <v>4048</v>
      </c>
      <c r="D772">
        <v>800000</v>
      </c>
      <c r="E772">
        <v>463</v>
      </c>
      <c r="F772" s="3">
        <v>487.31351387772287</v>
      </c>
    </row>
    <row r="773" spans="1:10">
      <c r="A773">
        <v>5</v>
      </c>
      <c r="B773">
        <v>-91.5</v>
      </c>
      <c r="C773">
        <v>4048</v>
      </c>
      <c r="D773">
        <v>800000</v>
      </c>
      <c r="E773">
        <v>478</v>
      </c>
      <c r="F773" s="3">
        <v>492.59390298823757</v>
      </c>
    </row>
    <row r="774" spans="1:10">
      <c r="A774">
        <v>6</v>
      </c>
      <c r="B774">
        <v>-91.394000000000005</v>
      </c>
      <c r="C774">
        <v>4048</v>
      </c>
      <c r="D774">
        <v>800000</v>
      </c>
      <c r="E774">
        <v>494</v>
      </c>
      <c r="F774" s="3">
        <v>497.97732907191039</v>
      </c>
    </row>
    <row r="775" spans="1:10">
      <c r="A775">
        <v>7</v>
      </c>
      <c r="B775">
        <v>-91.281000000000006</v>
      </c>
      <c r="C775">
        <v>4048</v>
      </c>
      <c r="D775">
        <v>800000</v>
      </c>
      <c r="E775">
        <v>521</v>
      </c>
      <c r="F775" s="3">
        <v>504.56421145473138</v>
      </c>
    </row>
    <row r="776" spans="1:10">
      <c r="A776">
        <v>8</v>
      </c>
      <c r="B776">
        <v>-91.165000000000006</v>
      </c>
      <c r="C776">
        <v>4048</v>
      </c>
      <c r="D776">
        <v>800000</v>
      </c>
      <c r="E776">
        <v>529</v>
      </c>
      <c r="F776" s="3">
        <v>513.03471015395803</v>
      </c>
    </row>
    <row r="777" spans="1:10">
      <c r="A777">
        <v>9</v>
      </c>
      <c r="B777">
        <v>-91.049000000000007</v>
      </c>
      <c r="C777">
        <v>4048</v>
      </c>
      <c r="D777">
        <v>800000</v>
      </c>
      <c r="E777">
        <v>554</v>
      </c>
      <c r="F777" s="3">
        <v>524.46356368809995</v>
      </c>
    </row>
    <row r="778" spans="1:10">
      <c r="A778">
        <v>10</v>
      </c>
      <c r="B778">
        <v>-90.933999999999997</v>
      </c>
      <c r="C778">
        <v>4048</v>
      </c>
      <c r="D778">
        <v>800000</v>
      </c>
      <c r="E778">
        <v>554</v>
      </c>
      <c r="F778" s="3">
        <v>540.21594733448489</v>
      </c>
    </row>
    <row r="779" spans="1:10">
      <c r="A779">
        <v>11</v>
      </c>
      <c r="B779">
        <v>-90.823999999999998</v>
      </c>
      <c r="C779">
        <v>4048</v>
      </c>
      <c r="D779">
        <v>800000</v>
      </c>
      <c r="E779">
        <v>594</v>
      </c>
      <c r="F779" s="3">
        <v>560.6793697980853</v>
      </c>
    </row>
    <row r="780" spans="1:10">
      <c r="A780">
        <v>12</v>
      </c>
      <c r="B780">
        <v>-90.709000000000003</v>
      </c>
      <c r="C780">
        <v>4048</v>
      </c>
      <c r="D780">
        <v>800000</v>
      </c>
      <c r="E780">
        <v>553</v>
      </c>
      <c r="F780" s="3">
        <v>588.29018972815709</v>
      </c>
    </row>
    <row r="781" spans="1:10">
      <c r="A781">
        <v>13</v>
      </c>
      <c r="B781">
        <v>-90.594999999999999</v>
      </c>
      <c r="C781">
        <v>4048</v>
      </c>
      <c r="D781">
        <v>800000</v>
      </c>
      <c r="E781">
        <v>598</v>
      </c>
      <c r="F781" s="3">
        <v>621.00503138951592</v>
      </c>
    </row>
    <row r="782" spans="1:10">
      <c r="A782">
        <v>14</v>
      </c>
      <c r="B782">
        <v>-90.486999999999995</v>
      </c>
      <c r="C782">
        <v>4048</v>
      </c>
      <c r="D782">
        <v>800000</v>
      </c>
      <c r="E782">
        <v>685</v>
      </c>
      <c r="F782" s="3">
        <v>654.27211077316747</v>
      </c>
    </row>
    <row r="783" spans="1:10">
      <c r="A783">
        <v>15</v>
      </c>
      <c r="B783">
        <v>-90.372</v>
      </c>
      <c r="C783">
        <v>4048</v>
      </c>
      <c r="D783">
        <v>800000</v>
      </c>
      <c r="E783">
        <v>698</v>
      </c>
      <c r="F783" s="3">
        <v>687.56785346757351</v>
      </c>
    </row>
    <row r="784" spans="1:10">
      <c r="A784">
        <v>16</v>
      </c>
      <c r="B784">
        <v>-90.256</v>
      </c>
      <c r="C784">
        <v>4048</v>
      </c>
      <c r="D784">
        <v>800000</v>
      </c>
      <c r="E784">
        <v>678</v>
      </c>
      <c r="F784" s="3">
        <v>713.39295291769713</v>
      </c>
    </row>
    <row r="785" spans="1:6">
      <c r="A785">
        <v>17</v>
      </c>
      <c r="B785">
        <v>-90.14</v>
      </c>
      <c r="C785">
        <v>4048</v>
      </c>
      <c r="D785">
        <v>800000</v>
      </c>
      <c r="E785">
        <v>719</v>
      </c>
      <c r="F785" s="3">
        <v>726.73196460157033</v>
      </c>
    </row>
    <row r="786" spans="1:6">
      <c r="A786">
        <v>18</v>
      </c>
      <c r="B786">
        <v>-90.025000000000006</v>
      </c>
      <c r="C786">
        <v>4048</v>
      </c>
      <c r="D786">
        <v>800000</v>
      </c>
      <c r="E786">
        <v>736</v>
      </c>
      <c r="F786" s="3">
        <v>725.67444660218405</v>
      </c>
    </row>
    <row r="787" spans="1:6">
      <c r="A787">
        <v>19</v>
      </c>
      <c r="B787">
        <v>-89.918999999999997</v>
      </c>
      <c r="C787">
        <v>4048</v>
      </c>
      <c r="D787">
        <v>800000</v>
      </c>
      <c r="E787">
        <v>726</v>
      </c>
      <c r="F787" s="3">
        <v>713.32118734038499</v>
      </c>
    </row>
    <row r="788" spans="1:6">
      <c r="A788">
        <v>20</v>
      </c>
      <c r="B788">
        <v>-89.805999999999997</v>
      </c>
      <c r="C788">
        <v>4048</v>
      </c>
      <c r="D788">
        <v>800000</v>
      </c>
      <c r="E788">
        <v>711</v>
      </c>
      <c r="F788" s="3">
        <v>691.94812433541483</v>
      </c>
    </row>
    <row r="789" spans="1:6">
      <c r="A789">
        <v>21</v>
      </c>
      <c r="B789">
        <v>-89.691000000000003</v>
      </c>
      <c r="C789">
        <v>4048</v>
      </c>
      <c r="D789">
        <v>800000</v>
      </c>
      <c r="E789">
        <v>707</v>
      </c>
      <c r="F789" s="3">
        <v>666.8032632028777</v>
      </c>
    </row>
    <row r="790" spans="1:6">
      <c r="A790">
        <v>22</v>
      </c>
      <c r="B790">
        <v>-89.576999999999998</v>
      </c>
      <c r="C790">
        <v>4048</v>
      </c>
      <c r="D790">
        <v>800000</v>
      </c>
      <c r="E790">
        <v>591</v>
      </c>
      <c r="F790" s="3">
        <v>643.48207397024873</v>
      </c>
    </row>
    <row r="791" spans="1:6">
      <c r="A791">
        <v>23</v>
      </c>
      <c r="B791">
        <v>-89.457999999999998</v>
      </c>
      <c r="C791">
        <v>4048</v>
      </c>
      <c r="D791">
        <v>800000</v>
      </c>
      <c r="E791">
        <v>611</v>
      </c>
      <c r="F791" s="3">
        <v>624.41539683423844</v>
      </c>
    </row>
    <row r="792" spans="1:6">
      <c r="A792">
        <v>24</v>
      </c>
      <c r="B792">
        <v>-89.341999999999999</v>
      </c>
      <c r="C792">
        <v>4048</v>
      </c>
      <c r="D792">
        <v>800000</v>
      </c>
      <c r="E792">
        <v>617</v>
      </c>
      <c r="F792" s="3">
        <v>612.33979855770565</v>
      </c>
    </row>
    <row r="793" spans="1:6">
      <c r="A793">
        <v>25</v>
      </c>
      <c r="B793">
        <v>-89.234999999999999</v>
      </c>
      <c r="C793">
        <v>4048</v>
      </c>
      <c r="D793">
        <v>800000</v>
      </c>
      <c r="E793">
        <v>586</v>
      </c>
      <c r="F793" s="3">
        <v>606.5388595762837</v>
      </c>
    </row>
    <row r="794" spans="1:6">
      <c r="A794">
        <v>26</v>
      </c>
      <c r="B794">
        <v>-89.13</v>
      </c>
      <c r="C794">
        <v>4048</v>
      </c>
      <c r="D794">
        <v>800000</v>
      </c>
      <c r="E794">
        <v>620</v>
      </c>
      <c r="F794" s="3">
        <v>604.78136446638962</v>
      </c>
    </row>
    <row r="795" spans="1:6">
      <c r="A795">
        <v>27</v>
      </c>
      <c r="B795">
        <v>-89.016000000000005</v>
      </c>
      <c r="C795">
        <v>4048</v>
      </c>
      <c r="D795">
        <v>800000</v>
      </c>
      <c r="E795">
        <v>623</v>
      </c>
      <c r="F795" s="3">
        <v>605.93675969231299</v>
      </c>
    </row>
    <row r="796" spans="1:6">
      <c r="A796">
        <v>28</v>
      </c>
      <c r="B796">
        <v>-88.896000000000001</v>
      </c>
      <c r="C796">
        <v>4048</v>
      </c>
      <c r="D796">
        <v>800000</v>
      </c>
      <c r="E796">
        <v>572</v>
      </c>
      <c r="F796" s="3">
        <v>609.25047639734169</v>
      </c>
    </row>
    <row r="797" spans="1:6">
      <c r="A797">
        <v>29</v>
      </c>
      <c r="B797">
        <v>-88.790999999999997</v>
      </c>
      <c r="C797">
        <v>4048</v>
      </c>
      <c r="D797">
        <v>800000</v>
      </c>
      <c r="E797">
        <v>604</v>
      </c>
      <c r="F797" s="3">
        <v>613.10941276334404</v>
      </c>
    </row>
    <row r="798" spans="1:6">
      <c r="A798">
        <v>30</v>
      </c>
      <c r="B798">
        <v>-88.671999999999997</v>
      </c>
      <c r="C798">
        <v>4048</v>
      </c>
      <c r="D798">
        <v>800000</v>
      </c>
      <c r="E798">
        <v>584</v>
      </c>
      <c r="F798" s="3">
        <v>618.00824608691471</v>
      </c>
    </row>
    <row r="799" spans="1:6">
      <c r="A799">
        <v>31</v>
      </c>
      <c r="B799">
        <v>-88.56</v>
      </c>
      <c r="C799">
        <v>4048</v>
      </c>
      <c r="D799">
        <v>800000</v>
      </c>
      <c r="E799">
        <v>623</v>
      </c>
      <c r="F799" s="3">
        <v>622.84810427427715</v>
      </c>
    </row>
    <row r="800" spans="1:6">
      <c r="A800">
        <v>32</v>
      </c>
      <c r="B800">
        <v>-88.451999999999998</v>
      </c>
      <c r="C800">
        <v>4048</v>
      </c>
      <c r="D800">
        <v>800000</v>
      </c>
      <c r="E800">
        <v>705</v>
      </c>
      <c r="F800" s="3">
        <v>627.59979869457095</v>
      </c>
    </row>
    <row r="801" spans="1:1">
      <c r="A801" t="s">
        <v>0</v>
      </c>
    </row>
    <row r="802" spans="1:1">
      <c r="A802" t="s">
        <v>0</v>
      </c>
    </row>
    <row r="803" spans="1:1">
      <c r="A803" t="s">
        <v>0</v>
      </c>
    </row>
    <row r="804" spans="1:1">
      <c r="A804" t="s">
        <v>0</v>
      </c>
    </row>
    <row r="805" spans="1:1">
      <c r="A805" t="s">
        <v>42</v>
      </c>
    </row>
    <row r="806" spans="1:1">
      <c r="A806" t="s">
        <v>2</v>
      </c>
    </row>
    <row r="807" spans="1:1">
      <c r="A807" t="s">
        <v>3</v>
      </c>
    </row>
    <row r="808" spans="1:1">
      <c r="A808" t="s">
        <v>4</v>
      </c>
    </row>
    <row r="809" spans="1:1">
      <c r="A809" t="s">
        <v>5</v>
      </c>
    </row>
    <row r="810" spans="1:1">
      <c r="A810" t="s">
        <v>43</v>
      </c>
    </row>
    <row r="811" spans="1:1">
      <c r="A811" t="s">
        <v>7</v>
      </c>
    </row>
    <row r="812" spans="1:1">
      <c r="A812" t="s">
        <v>8</v>
      </c>
    </row>
    <row r="813" spans="1:1">
      <c r="A813" t="s">
        <v>9</v>
      </c>
    </row>
    <row r="814" spans="1:1">
      <c r="A814" t="s">
        <v>10</v>
      </c>
    </row>
    <row r="815" spans="1:1">
      <c r="A815" t="s">
        <v>11</v>
      </c>
    </row>
    <row r="816" spans="1:1">
      <c r="A816" t="s">
        <v>0</v>
      </c>
    </row>
    <row r="817" spans="1:10">
      <c r="A817" t="s">
        <v>0</v>
      </c>
    </row>
    <row r="818" spans="1:10">
      <c r="A818" t="s">
        <v>123</v>
      </c>
      <c r="B818" t="s">
        <v>102</v>
      </c>
      <c r="C818" t="s">
        <v>105</v>
      </c>
      <c r="D818" t="s">
        <v>122</v>
      </c>
      <c r="E818" t="s">
        <v>121</v>
      </c>
      <c r="F818" t="s">
        <v>142</v>
      </c>
    </row>
    <row r="819" spans="1:10">
      <c r="A819">
        <v>1</v>
      </c>
      <c r="B819">
        <v>-91.947999999999993</v>
      </c>
      <c r="C819">
        <v>4020</v>
      </c>
      <c r="D819">
        <v>800000</v>
      </c>
      <c r="E819">
        <v>471</v>
      </c>
      <c r="F819" s="3"/>
      <c r="J819" t="s">
        <v>169</v>
      </c>
    </row>
    <row r="820" spans="1:10">
      <c r="A820">
        <v>2</v>
      </c>
      <c r="B820">
        <v>-91.838999999999999</v>
      </c>
      <c r="C820">
        <v>4020</v>
      </c>
      <c r="D820">
        <v>800000</v>
      </c>
      <c r="E820">
        <v>413</v>
      </c>
      <c r="F820" s="3"/>
    </row>
    <row r="821" spans="1:10">
      <c r="A821">
        <v>3</v>
      </c>
      <c r="B821">
        <v>-91.724000000000004</v>
      </c>
      <c r="C821">
        <v>4020</v>
      </c>
      <c r="D821">
        <v>800000</v>
      </c>
      <c r="E821">
        <v>385</v>
      </c>
      <c r="F821" s="3"/>
    </row>
    <row r="822" spans="1:10">
      <c r="A822">
        <v>4</v>
      </c>
      <c r="B822">
        <v>-91.611999999999995</v>
      </c>
      <c r="C822">
        <v>4020</v>
      </c>
      <c r="D822">
        <v>800000</v>
      </c>
      <c r="E822">
        <v>475</v>
      </c>
      <c r="F822" s="3">
        <v>492.75409715985012</v>
      </c>
    </row>
    <row r="823" spans="1:10">
      <c r="A823">
        <v>5</v>
      </c>
      <c r="B823">
        <v>-91.5</v>
      </c>
      <c r="C823">
        <v>4020</v>
      </c>
      <c r="D823">
        <v>800000</v>
      </c>
      <c r="E823">
        <v>508</v>
      </c>
      <c r="F823" s="3">
        <v>498.0445090114747</v>
      </c>
    </row>
    <row r="824" spans="1:10">
      <c r="A824">
        <v>6</v>
      </c>
      <c r="B824">
        <v>-91.394000000000005</v>
      </c>
      <c r="C824">
        <v>4020</v>
      </c>
      <c r="D824">
        <v>800000</v>
      </c>
      <c r="E824">
        <v>513</v>
      </c>
      <c r="F824" s="3">
        <v>503.34612737998003</v>
      </c>
    </row>
    <row r="825" spans="1:10">
      <c r="A825">
        <v>7</v>
      </c>
      <c r="B825">
        <v>-91.281000000000006</v>
      </c>
      <c r="C825">
        <v>4020</v>
      </c>
      <c r="D825">
        <v>800000</v>
      </c>
      <c r="E825">
        <v>483</v>
      </c>
      <c r="F825" s="3">
        <v>509.68117008481096</v>
      </c>
    </row>
    <row r="826" spans="1:10">
      <c r="A826">
        <v>8</v>
      </c>
      <c r="B826">
        <v>-91.165000000000006</v>
      </c>
      <c r="C826">
        <v>4020</v>
      </c>
      <c r="D826">
        <v>800000</v>
      </c>
      <c r="E826">
        <v>546</v>
      </c>
      <c r="F826" s="3">
        <v>517.63305845071091</v>
      </c>
    </row>
    <row r="827" spans="1:10">
      <c r="A827">
        <v>9</v>
      </c>
      <c r="B827">
        <v>-91.049000000000007</v>
      </c>
      <c r="C827">
        <v>4020</v>
      </c>
      <c r="D827">
        <v>800000</v>
      </c>
      <c r="E827">
        <v>530</v>
      </c>
      <c r="F827" s="3">
        <v>528.21517822786529</v>
      </c>
    </row>
    <row r="828" spans="1:10">
      <c r="A828">
        <v>10</v>
      </c>
      <c r="B828">
        <v>-90.933999999999997</v>
      </c>
      <c r="C828">
        <v>4020</v>
      </c>
      <c r="D828">
        <v>800000</v>
      </c>
      <c r="E828">
        <v>566</v>
      </c>
      <c r="F828" s="3">
        <v>542.81350228737494</v>
      </c>
    </row>
    <row r="829" spans="1:10">
      <c r="A829">
        <v>11</v>
      </c>
      <c r="B829">
        <v>-90.823999999999998</v>
      </c>
      <c r="C829">
        <v>4020</v>
      </c>
      <c r="D829">
        <v>800000</v>
      </c>
      <c r="E829">
        <v>556</v>
      </c>
      <c r="F829" s="3">
        <v>561.9936558086182</v>
      </c>
    </row>
    <row r="830" spans="1:10">
      <c r="A830">
        <v>12</v>
      </c>
      <c r="B830">
        <v>-90.709000000000003</v>
      </c>
      <c r="C830">
        <v>4020</v>
      </c>
      <c r="D830">
        <v>800000</v>
      </c>
      <c r="E830">
        <v>573</v>
      </c>
      <c r="F830" s="3">
        <v>588.29719323416634</v>
      </c>
    </row>
    <row r="831" spans="1:10">
      <c r="A831">
        <v>13</v>
      </c>
      <c r="B831">
        <v>-90.594999999999999</v>
      </c>
      <c r="C831">
        <v>4020</v>
      </c>
      <c r="D831">
        <v>800000</v>
      </c>
      <c r="E831">
        <v>631</v>
      </c>
      <c r="F831" s="3">
        <v>620.00113801668738</v>
      </c>
    </row>
    <row r="832" spans="1:10">
      <c r="A832">
        <v>14</v>
      </c>
      <c r="B832">
        <v>-90.486999999999995</v>
      </c>
      <c r="C832">
        <v>4020</v>
      </c>
      <c r="D832">
        <v>800000</v>
      </c>
      <c r="E832">
        <v>634</v>
      </c>
      <c r="F832" s="3">
        <v>652.7173161631606</v>
      </c>
    </row>
    <row r="833" spans="1:6">
      <c r="A833">
        <v>15</v>
      </c>
      <c r="B833">
        <v>-90.372</v>
      </c>
      <c r="C833">
        <v>4020</v>
      </c>
      <c r="D833">
        <v>800000</v>
      </c>
      <c r="E833">
        <v>688</v>
      </c>
      <c r="F833" s="3">
        <v>685.83725153681939</v>
      </c>
    </row>
    <row r="834" spans="1:6">
      <c r="A834">
        <v>16</v>
      </c>
      <c r="B834">
        <v>-90.256</v>
      </c>
      <c r="C834">
        <v>4020</v>
      </c>
      <c r="D834">
        <v>800000</v>
      </c>
      <c r="E834">
        <v>708</v>
      </c>
      <c r="F834" s="3">
        <v>711.71499175006943</v>
      </c>
    </row>
    <row r="835" spans="1:6">
      <c r="A835">
        <v>17</v>
      </c>
      <c r="B835">
        <v>-90.14</v>
      </c>
      <c r="C835">
        <v>4020</v>
      </c>
      <c r="D835">
        <v>800000</v>
      </c>
      <c r="E835">
        <v>757</v>
      </c>
      <c r="F835" s="3">
        <v>725.09600722787957</v>
      </c>
    </row>
    <row r="836" spans="1:6">
      <c r="A836">
        <v>18</v>
      </c>
      <c r="B836">
        <v>-90.025000000000006</v>
      </c>
      <c r="C836">
        <v>4020</v>
      </c>
      <c r="D836">
        <v>800000</v>
      </c>
      <c r="E836">
        <v>728</v>
      </c>
      <c r="F836" s="3">
        <v>723.97334149903531</v>
      </c>
    </row>
    <row r="837" spans="1:6">
      <c r="A837">
        <v>19</v>
      </c>
      <c r="B837">
        <v>-89.918999999999997</v>
      </c>
      <c r="C837">
        <v>4020</v>
      </c>
      <c r="D837">
        <v>800000</v>
      </c>
      <c r="E837">
        <v>705</v>
      </c>
      <c r="F837" s="3">
        <v>711.57253194312318</v>
      </c>
    </row>
    <row r="838" spans="1:6">
      <c r="A838">
        <v>20</v>
      </c>
      <c r="B838">
        <v>-89.805999999999997</v>
      </c>
      <c r="C838">
        <v>4020</v>
      </c>
      <c r="D838">
        <v>800000</v>
      </c>
      <c r="E838">
        <v>643</v>
      </c>
      <c r="F838" s="3">
        <v>690.40128513676245</v>
      </c>
    </row>
    <row r="839" spans="1:6">
      <c r="A839">
        <v>21</v>
      </c>
      <c r="B839">
        <v>-89.691000000000003</v>
      </c>
      <c r="C839">
        <v>4020</v>
      </c>
      <c r="D839">
        <v>800000</v>
      </c>
      <c r="E839">
        <v>699</v>
      </c>
      <c r="F839" s="3">
        <v>665.94851940325725</v>
      </c>
    </row>
    <row r="840" spans="1:6">
      <c r="A840">
        <v>22</v>
      </c>
      <c r="B840">
        <v>-89.576999999999998</v>
      </c>
      <c r="C840">
        <v>4020</v>
      </c>
      <c r="D840">
        <v>800000</v>
      </c>
      <c r="E840">
        <v>671</v>
      </c>
      <c r="F840" s="3">
        <v>643.84180094635303</v>
      </c>
    </row>
    <row r="841" spans="1:6">
      <c r="A841">
        <v>23</v>
      </c>
      <c r="B841">
        <v>-89.457999999999998</v>
      </c>
      <c r="C841">
        <v>4020</v>
      </c>
      <c r="D841">
        <v>800000</v>
      </c>
      <c r="E841">
        <v>592</v>
      </c>
      <c r="F841" s="3">
        <v>626.42442142687594</v>
      </c>
    </row>
    <row r="842" spans="1:6">
      <c r="A842">
        <v>24</v>
      </c>
      <c r="B842">
        <v>-89.341999999999999</v>
      </c>
      <c r="C842">
        <v>4020</v>
      </c>
      <c r="D842">
        <v>800000</v>
      </c>
      <c r="E842">
        <v>635</v>
      </c>
      <c r="F842" s="3">
        <v>616.03342594147114</v>
      </c>
    </row>
    <row r="843" spans="1:6">
      <c r="A843">
        <v>25</v>
      </c>
      <c r="B843">
        <v>-89.234999999999999</v>
      </c>
      <c r="C843">
        <v>4020</v>
      </c>
      <c r="D843">
        <v>800000</v>
      </c>
      <c r="E843">
        <v>604</v>
      </c>
      <c r="F843" s="3">
        <v>611.61862419561396</v>
      </c>
    </row>
    <row r="844" spans="1:6">
      <c r="A844">
        <v>26</v>
      </c>
      <c r="B844">
        <v>-89.13</v>
      </c>
      <c r="C844">
        <v>4020</v>
      </c>
      <c r="D844">
        <v>800000</v>
      </c>
      <c r="E844">
        <v>630</v>
      </c>
      <c r="F844" s="3">
        <v>610.94392540439867</v>
      </c>
    </row>
    <row r="845" spans="1:6">
      <c r="A845">
        <v>27</v>
      </c>
      <c r="B845">
        <v>-89.016000000000005</v>
      </c>
      <c r="C845">
        <v>4020</v>
      </c>
      <c r="D845">
        <v>800000</v>
      </c>
      <c r="E845">
        <v>648</v>
      </c>
      <c r="F845" s="3">
        <v>612.93994932471242</v>
      </c>
    </row>
    <row r="846" spans="1:6">
      <c r="A846">
        <v>28</v>
      </c>
      <c r="B846">
        <v>-88.896000000000001</v>
      </c>
      <c r="C846">
        <v>4020</v>
      </c>
      <c r="D846">
        <v>800000</v>
      </c>
      <c r="E846">
        <v>574</v>
      </c>
      <c r="F846" s="3">
        <v>616.82292673175846</v>
      </c>
    </row>
    <row r="847" spans="1:6">
      <c r="A847">
        <v>29</v>
      </c>
      <c r="B847">
        <v>-88.790999999999997</v>
      </c>
      <c r="C847">
        <v>4020</v>
      </c>
      <c r="D847">
        <v>800000</v>
      </c>
      <c r="E847">
        <v>591</v>
      </c>
      <c r="F847" s="3">
        <v>620.99425187491443</v>
      </c>
    </row>
    <row r="848" spans="1:6">
      <c r="A848">
        <v>30</v>
      </c>
      <c r="B848">
        <v>-88.671999999999997</v>
      </c>
      <c r="C848">
        <v>4020</v>
      </c>
      <c r="D848">
        <v>800000</v>
      </c>
      <c r="E848">
        <v>594</v>
      </c>
      <c r="F848" s="3">
        <v>626.12195096629534</v>
      </c>
    </row>
    <row r="849" spans="1:6">
      <c r="A849">
        <v>31</v>
      </c>
      <c r="B849">
        <v>-88.56</v>
      </c>
      <c r="C849">
        <v>4020</v>
      </c>
      <c r="D849">
        <v>800000</v>
      </c>
      <c r="E849">
        <v>645</v>
      </c>
      <c r="F849" s="3">
        <v>631.11255325227114</v>
      </c>
    </row>
    <row r="850" spans="1:6">
      <c r="A850">
        <v>32</v>
      </c>
      <c r="B850">
        <v>-88.451999999999998</v>
      </c>
      <c r="C850">
        <v>4020</v>
      </c>
      <c r="D850">
        <v>800000</v>
      </c>
      <c r="E850">
        <v>685</v>
      </c>
      <c r="F850" s="3">
        <v>635.98183903208792</v>
      </c>
    </row>
    <row r="851" spans="1:6">
      <c r="A851" t="s">
        <v>0</v>
      </c>
    </row>
    <row r="852" spans="1:6">
      <c r="A852" t="s">
        <v>0</v>
      </c>
    </row>
    <row r="853" spans="1:6">
      <c r="A853" t="s">
        <v>0</v>
      </c>
    </row>
    <row r="854" spans="1:6">
      <c r="A854" t="s">
        <v>0</v>
      </c>
    </row>
    <row r="855" spans="1:6">
      <c r="A855" t="s">
        <v>44</v>
      </c>
    </row>
    <row r="856" spans="1:6">
      <c r="A856" t="s">
        <v>2</v>
      </c>
    </row>
    <row r="857" spans="1:6">
      <c r="A857" t="s">
        <v>3</v>
      </c>
    </row>
    <row r="858" spans="1:6">
      <c r="A858" t="s">
        <v>4</v>
      </c>
    </row>
    <row r="859" spans="1:6">
      <c r="A859" t="s">
        <v>5</v>
      </c>
    </row>
    <row r="860" spans="1:6">
      <c r="A860" t="s">
        <v>45</v>
      </c>
    </row>
    <row r="861" spans="1:6">
      <c r="A861" t="s">
        <v>7</v>
      </c>
    </row>
    <row r="862" spans="1:6">
      <c r="A862" t="s">
        <v>8</v>
      </c>
    </row>
    <row r="863" spans="1:6">
      <c r="A863" t="s">
        <v>9</v>
      </c>
    </row>
    <row r="864" spans="1:6">
      <c r="A864" t="s">
        <v>10</v>
      </c>
    </row>
    <row r="865" spans="1:10">
      <c r="A865" t="s">
        <v>11</v>
      </c>
    </row>
    <row r="866" spans="1:10">
      <c r="A866" t="s">
        <v>0</v>
      </c>
    </row>
    <row r="867" spans="1:10">
      <c r="A867" t="s">
        <v>0</v>
      </c>
    </row>
    <row r="868" spans="1:10">
      <c r="A868" t="s">
        <v>123</v>
      </c>
      <c r="B868" t="s">
        <v>102</v>
      </c>
      <c r="C868" t="s">
        <v>105</v>
      </c>
      <c r="D868" t="s">
        <v>122</v>
      </c>
      <c r="E868" t="s">
        <v>121</v>
      </c>
      <c r="F868" t="s">
        <v>142</v>
      </c>
    </row>
    <row r="869" spans="1:10">
      <c r="A869">
        <v>1</v>
      </c>
      <c r="B869">
        <v>-91.947999999999993</v>
      </c>
      <c r="C869">
        <v>3988</v>
      </c>
      <c r="D869">
        <v>800000</v>
      </c>
      <c r="E869">
        <v>420</v>
      </c>
      <c r="F869" s="3"/>
      <c r="J869" t="s">
        <v>170</v>
      </c>
    </row>
    <row r="870" spans="1:10">
      <c r="A870">
        <v>2</v>
      </c>
      <c r="B870">
        <v>-91.838999999999999</v>
      </c>
      <c r="C870">
        <v>3988</v>
      </c>
      <c r="D870">
        <v>800000</v>
      </c>
      <c r="E870">
        <v>420</v>
      </c>
      <c r="F870" s="3"/>
    </row>
    <row r="871" spans="1:10">
      <c r="A871">
        <v>3</v>
      </c>
      <c r="B871">
        <v>-91.724000000000004</v>
      </c>
      <c r="C871">
        <v>3988</v>
      </c>
      <c r="D871">
        <v>800000</v>
      </c>
      <c r="E871">
        <v>449</v>
      </c>
      <c r="F871" s="3"/>
    </row>
    <row r="872" spans="1:10">
      <c r="A872">
        <v>4</v>
      </c>
      <c r="B872">
        <v>-91.611999999999995</v>
      </c>
      <c r="C872">
        <v>3988</v>
      </c>
      <c r="D872">
        <v>800000</v>
      </c>
      <c r="E872">
        <v>440</v>
      </c>
      <c r="F872" s="3">
        <v>471.1174885584507</v>
      </c>
    </row>
    <row r="873" spans="1:10">
      <c r="A873">
        <v>5</v>
      </c>
      <c r="B873">
        <v>-91.5</v>
      </c>
      <c r="C873">
        <v>3988</v>
      </c>
      <c r="D873">
        <v>800000</v>
      </c>
      <c r="E873">
        <v>517</v>
      </c>
      <c r="F873" s="3">
        <v>481.19408643671682</v>
      </c>
    </row>
    <row r="874" spans="1:10">
      <c r="A874">
        <v>6</v>
      </c>
      <c r="B874">
        <v>-91.394000000000005</v>
      </c>
      <c r="C874">
        <v>3988</v>
      </c>
      <c r="D874">
        <v>800000</v>
      </c>
      <c r="E874">
        <v>488</v>
      </c>
      <c r="F874" s="3">
        <v>492.43358485564124</v>
      </c>
    </row>
    <row r="875" spans="1:10">
      <c r="A875">
        <v>7</v>
      </c>
      <c r="B875">
        <v>-91.281000000000006</v>
      </c>
      <c r="C875">
        <v>3988</v>
      </c>
      <c r="D875">
        <v>800000</v>
      </c>
      <c r="E875">
        <v>509</v>
      </c>
      <c r="F875" s="3">
        <v>506.58186712215092</v>
      </c>
    </row>
    <row r="876" spans="1:10">
      <c r="A876">
        <v>8</v>
      </c>
      <c r="B876">
        <v>-91.165000000000006</v>
      </c>
      <c r="C876">
        <v>3988</v>
      </c>
      <c r="D876">
        <v>800000</v>
      </c>
      <c r="E876">
        <v>520</v>
      </c>
      <c r="F876" s="3">
        <v>523.69995945002142</v>
      </c>
    </row>
    <row r="877" spans="1:10">
      <c r="A877">
        <v>9</v>
      </c>
      <c r="B877">
        <v>-91.049000000000007</v>
      </c>
      <c r="C877">
        <v>3988</v>
      </c>
      <c r="D877">
        <v>800000</v>
      </c>
      <c r="E877">
        <v>570</v>
      </c>
      <c r="F877" s="3">
        <v>543.52635248033926</v>
      </c>
    </row>
    <row r="878" spans="1:10">
      <c r="A878">
        <v>10</v>
      </c>
      <c r="B878">
        <v>-90.933999999999997</v>
      </c>
      <c r="C878">
        <v>3988</v>
      </c>
      <c r="D878">
        <v>800000</v>
      </c>
      <c r="E878">
        <v>582</v>
      </c>
      <c r="F878" s="3">
        <v>565.6422364347078</v>
      </c>
    </row>
    <row r="879" spans="1:10">
      <c r="A879">
        <v>11</v>
      </c>
      <c r="B879">
        <v>-90.823999999999998</v>
      </c>
      <c r="C879">
        <v>3988</v>
      </c>
      <c r="D879">
        <v>800000</v>
      </c>
      <c r="E879">
        <v>551</v>
      </c>
      <c r="F879" s="3">
        <v>588.56686659270383</v>
      </c>
    </row>
    <row r="880" spans="1:10">
      <c r="A880">
        <v>12</v>
      </c>
      <c r="B880">
        <v>-90.709000000000003</v>
      </c>
      <c r="C880">
        <v>3988</v>
      </c>
      <c r="D880">
        <v>800000</v>
      </c>
      <c r="E880">
        <v>614</v>
      </c>
      <c r="F880" s="3">
        <v>613.48112321775727</v>
      </c>
    </row>
    <row r="881" spans="1:6">
      <c r="A881">
        <v>13</v>
      </c>
      <c r="B881">
        <v>-90.594999999999999</v>
      </c>
      <c r="C881">
        <v>3988</v>
      </c>
      <c r="D881">
        <v>800000</v>
      </c>
      <c r="E881">
        <v>649</v>
      </c>
      <c r="F881" s="3">
        <v>637.90986957588802</v>
      </c>
    </row>
    <row r="882" spans="1:6">
      <c r="A882">
        <v>14</v>
      </c>
      <c r="B882">
        <v>-90.486999999999995</v>
      </c>
      <c r="C882">
        <v>3988</v>
      </c>
      <c r="D882">
        <v>800000</v>
      </c>
      <c r="E882">
        <v>661</v>
      </c>
      <c r="F882" s="3">
        <v>659.50145857267535</v>
      </c>
    </row>
    <row r="883" spans="1:6">
      <c r="A883">
        <v>15</v>
      </c>
      <c r="B883">
        <v>-90.372</v>
      </c>
      <c r="C883">
        <v>3988</v>
      </c>
      <c r="D883">
        <v>800000</v>
      </c>
      <c r="E883">
        <v>681</v>
      </c>
      <c r="F883" s="3">
        <v>679.39831377421945</v>
      </c>
    </row>
    <row r="884" spans="1:6">
      <c r="A884">
        <v>16</v>
      </c>
      <c r="B884">
        <v>-90.256</v>
      </c>
      <c r="C884">
        <v>3988</v>
      </c>
      <c r="D884">
        <v>800000</v>
      </c>
      <c r="E884">
        <v>686</v>
      </c>
      <c r="F884" s="3">
        <v>694.89114893543865</v>
      </c>
    </row>
    <row r="885" spans="1:6">
      <c r="A885">
        <v>17</v>
      </c>
      <c r="B885">
        <v>-90.14</v>
      </c>
      <c r="C885">
        <v>3988</v>
      </c>
      <c r="D885">
        <v>800000</v>
      </c>
      <c r="E885">
        <v>670</v>
      </c>
      <c r="F885" s="3">
        <v>704.78247310736253</v>
      </c>
    </row>
    <row r="886" spans="1:6">
      <c r="A886">
        <v>18</v>
      </c>
      <c r="B886">
        <v>-90.025000000000006</v>
      </c>
      <c r="C886">
        <v>3988</v>
      </c>
      <c r="D886">
        <v>800000</v>
      </c>
      <c r="E886">
        <v>717</v>
      </c>
      <c r="F886" s="3">
        <v>708.60512642752656</v>
      </c>
    </row>
    <row r="887" spans="1:6">
      <c r="A887">
        <v>19</v>
      </c>
      <c r="B887">
        <v>-89.918999999999997</v>
      </c>
      <c r="C887">
        <v>3988</v>
      </c>
      <c r="D887">
        <v>800000</v>
      </c>
      <c r="E887">
        <v>740</v>
      </c>
      <c r="F887" s="3">
        <v>706.97918844329308</v>
      </c>
    </row>
    <row r="888" spans="1:6">
      <c r="A888">
        <v>20</v>
      </c>
      <c r="B888">
        <v>-89.805999999999997</v>
      </c>
      <c r="C888">
        <v>3988</v>
      </c>
      <c r="D888">
        <v>800000</v>
      </c>
      <c r="E888">
        <v>711</v>
      </c>
      <c r="F888" s="3">
        <v>700.4550127578409</v>
      </c>
    </row>
    <row r="889" spans="1:6">
      <c r="A889">
        <v>21</v>
      </c>
      <c r="B889">
        <v>-89.691000000000003</v>
      </c>
      <c r="C889">
        <v>3988</v>
      </c>
      <c r="D889">
        <v>800000</v>
      </c>
      <c r="E889">
        <v>687</v>
      </c>
      <c r="F889" s="3">
        <v>689.8634485638745</v>
      </c>
    </row>
    <row r="890" spans="1:6">
      <c r="A890">
        <v>22</v>
      </c>
      <c r="B890">
        <v>-89.576999999999998</v>
      </c>
      <c r="C890">
        <v>3988</v>
      </c>
      <c r="D890">
        <v>800000</v>
      </c>
      <c r="E890">
        <v>695</v>
      </c>
      <c r="F890" s="3">
        <v>676.84518568519127</v>
      </c>
    </row>
    <row r="891" spans="1:6">
      <c r="A891">
        <v>23</v>
      </c>
      <c r="B891">
        <v>-89.457999999999998</v>
      </c>
      <c r="C891">
        <v>3988</v>
      </c>
      <c r="D891">
        <v>800000</v>
      </c>
      <c r="E891">
        <v>645</v>
      </c>
      <c r="F891" s="3">
        <v>662.18649992723158</v>
      </c>
    </row>
    <row r="892" spans="1:6">
      <c r="A892">
        <v>24</v>
      </c>
      <c r="B892">
        <v>-89.341999999999999</v>
      </c>
      <c r="C892">
        <v>3988</v>
      </c>
      <c r="D892">
        <v>800000</v>
      </c>
      <c r="E892">
        <v>652</v>
      </c>
      <c r="F892" s="3">
        <v>648.2926628978322</v>
      </c>
    </row>
    <row r="893" spans="1:6">
      <c r="A893">
        <v>25</v>
      </c>
      <c r="B893">
        <v>-89.234999999999999</v>
      </c>
      <c r="C893">
        <v>3988</v>
      </c>
      <c r="D893">
        <v>800000</v>
      </c>
      <c r="E893">
        <v>627</v>
      </c>
      <c r="F893" s="3">
        <v>636.81557990041426</v>
      </c>
    </row>
    <row r="894" spans="1:6">
      <c r="A894">
        <v>26</v>
      </c>
      <c r="B894">
        <v>-89.13</v>
      </c>
      <c r="C894">
        <v>3988</v>
      </c>
      <c r="D894">
        <v>800000</v>
      </c>
      <c r="E894">
        <v>594</v>
      </c>
      <c r="F894" s="3">
        <v>627.40932091881928</v>
      </c>
    </row>
    <row r="895" spans="1:6">
      <c r="A895">
        <v>27</v>
      </c>
      <c r="B895">
        <v>-89.016000000000005</v>
      </c>
      <c r="C895">
        <v>3988</v>
      </c>
      <c r="D895">
        <v>800000</v>
      </c>
      <c r="E895">
        <v>627</v>
      </c>
      <c r="F895" s="3">
        <v>619.63484172342839</v>
      </c>
    </row>
    <row r="896" spans="1:6">
      <c r="A896">
        <v>28</v>
      </c>
      <c r="B896">
        <v>-88.896000000000001</v>
      </c>
      <c r="C896">
        <v>3988</v>
      </c>
      <c r="D896">
        <v>800000</v>
      </c>
      <c r="E896">
        <v>650</v>
      </c>
      <c r="F896" s="3">
        <v>614.27475240818353</v>
      </c>
    </row>
    <row r="897" spans="1:6">
      <c r="A897">
        <v>29</v>
      </c>
      <c r="B897">
        <v>-88.790999999999997</v>
      </c>
      <c r="C897">
        <v>3988</v>
      </c>
      <c r="D897">
        <v>800000</v>
      </c>
      <c r="E897">
        <v>609</v>
      </c>
      <c r="F897" s="3">
        <v>611.81332993991157</v>
      </c>
    </row>
    <row r="898" spans="1:6">
      <c r="A898">
        <v>30</v>
      </c>
      <c r="B898">
        <v>-88.671999999999997</v>
      </c>
      <c r="C898">
        <v>3988</v>
      </c>
      <c r="D898">
        <v>800000</v>
      </c>
      <c r="E898">
        <v>602</v>
      </c>
      <c r="F898" s="3">
        <v>611.20740547497564</v>
      </c>
    </row>
    <row r="899" spans="1:6">
      <c r="A899">
        <v>31</v>
      </c>
      <c r="B899">
        <v>-88.56</v>
      </c>
      <c r="C899">
        <v>3988</v>
      </c>
      <c r="D899">
        <v>800000</v>
      </c>
      <c r="E899">
        <v>598</v>
      </c>
      <c r="F899" s="3">
        <v>612.37204402820498</v>
      </c>
    </row>
    <row r="900" spans="1:6">
      <c r="A900">
        <v>32</v>
      </c>
      <c r="B900">
        <v>-88.451999999999998</v>
      </c>
      <c r="C900">
        <v>3988</v>
      </c>
      <c r="D900">
        <v>800000</v>
      </c>
      <c r="E900">
        <v>631</v>
      </c>
      <c r="F900" s="3">
        <v>614.72695827608686</v>
      </c>
    </row>
    <row r="901" spans="1:6">
      <c r="A901" t="s">
        <v>0</v>
      </c>
    </row>
    <row r="902" spans="1:6">
      <c r="A902" t="s">
        <v>0</v>
      </c>
    </row>
    <row r="903" spans="1:6">
      <c r="A903" t="s">
        <v>0</v>
      </c>
    </row>
    <row r="904" spans="1:6">
      <c r="A904" t="s">
        <v>0</v>
      </c>
    </row>
    <row r="905" spans="1:6">
      <c r="A905" t="s">
        <v>46</v>
      </c>
    </row>
    <row r="906" spans="1:6">
      <c r="A906" t="s">
        <v>2</v>
      </c>
    </row>
    <row r="907" spans="1:6">
      <c r="A907" t="s">
        <v>3</v>
      </c>
    </row>
    <row r="908" spans="1:6">
      <c r="A908" t="s">
        <v>4</v>
      </c>
    </row>
    <row r="909" spans="1:6">
      <c r="A909" t="s">
        <v>5</v>
      </c>
    </row>
    <row r="910" spans="1:6">
      <c r="A910" t="s">
        <v>47</v>
      </c>
    </row>
    <row r="911" spans="1:6">
      <c r="A911" t="s">
        <v>7</v>
      </c>
    </row>
    <row r="912" spans="1:6">
      <c r="A912" t="s">
        <v>8</v>
      </c>
    </row>
    <row r="913" spans="1:10">
      <c r="A913" t="s">
        <v>9</v>
      </c>
    </row>
    <row r="914" spans="1:10">
      <c r="A914" t="s">
        <v>10</v>
      </c>
    </row>
    <row r="915" spans="1:10">
      <c r="A915" t="s">
        <v>11</v>
      </c>
    </row>
    <row r="916" spans="1:10">
      <c r="A916" t="s">
        <v>0</v>
      </c>
    </row>
    <row r="917" spans="1:10">
      <c r="A917" t="s">
        <v>0</v>
      </c>
    </row>
    <row r="918" spans="1:10">
      <c r="A918" t="s">
        <v>123</v>
      </c>
      <c r="B918" t="s">
        <v>102</v>
      </c>
      <c r="C918" t="s">
        <v>105</v>
      </c>
      <c r="D918" t="s">
        <v>122</v>
      </c>
      <c r="E918" t="s">
        <v>121</v>
      </c>
      <c r="F918" t="s">
        <v>142</v>
      </c>
    </row>
    <row r="919" spans="1:10">
      <c r="A919">
        <v>1</v>
      </c>
      <c r="B919">
        <v>-91.947999999999993</v>
      </c>
      <c r="C919">
        <v>4014</v>
      </c>
      <c r="D919">
        <v>800000</v>
      </c>
      <c r="E919">
        <v>410</v>
      </c>
      <c r="F919" s="3"/>
      <c r="J919" t="s">
        <v>171</v>
      </c>
    </row>
    <row r="920" spans="1:10">
      <c r="A920">
        <v>2</v>
      </c>
      <c r="B920">
        <v>-91.838999999999999</v>
      </c>
      <c r="C920">
        <v>4014</v>
      </c>
      <c r="D920">
        <v>800000</v>
      </c>
      <c r="E920">
        <v>440</v>
      </c>
      <c r="F920" s="3"/>
    </row>
    <row r="921" spans="1:10">
      <c r="A921">
        <v>3</v>
      </c>
      <c r="B921">
        <v>-91.724000000000004</v>
      </c>
      <c r="C921">
        <v>4014</v>
      </c>
      <c r="D921">
        <v>800000</v>
      </c>
      <c r="E921">
        <v>444</v>
      </c>
      <c r="F921" s="3"/>
    </row>
    <row r="922" spans="1:10">
      <c r="A922">
        <v>4</v>
      </c>
      <c r="B922">
        <v>-91.611999999999995</v>
      </c>
      <c r="C922">
        <v>4014</v>
      </c>
      <c r="D922">
        <v>800000</v>
      </c>
      <c r="E922">
        <v>454</v>
      </c>
      <c r="F922" s="3">
        <v>477.48303158658808</v>
      </c>
    </row>
    <row r="923" spans="1:10">
      <c r="A923">
        <v>5</v>
      </c>
      <c r="B923">
        <v>-91.5</v>
      </c>
      <c r="C923">
        <v>4014</v>
      </c>
      <c r="D923">
        <v>800000</v>
      </c>
      <c r="E923">
        <v>506</v>
      </c>
      <c r="F923" s="3">
        <v>484.82827903063827</v>
      </c>
    </row>
    <row r="924" spans="1:10">
      <c r="A924">
        <v>6</v>
      </c>
      <c r="B924">
        <v>-91.394000000000005</v>
      </c>
      <c r="C924">
        <v>4014</v>
      </c>
      <c r="D924">
        <v>800000</v>
      </c>
      <c r="E924">
        <v>485</v>
      </c>
      <c r="F924" s="3">
        <v>493.06428593991467</v>
      </c>
    </row>
    <row r="925" spans="1:10">
      <c r="A925">
        <v>7</v>
      </c>
      <c r="B925">
        <v>-91.281000000000006</v>
      </c>
      <c r="C925">
        <v>4014</v>
      </c>
      <c r="D925">
        <v>800000</v>
      </c>
      <c r="E925">
        <v>504</v>
      </c>
      <c r="F925" s="3">
        <v>503.79168507868201</v>
      </c>
    </row>
    <row r="926" spans="1:10">
      <c r="A926">
        <v>8</v>
      </c>
      <c r="B926">
        <v>-91.165000000000006</v>
      </c>
      <c r="C926">
        <v>4014</v>
      </c>
      <c r="D926">
        <v>800000</v>
      </c>
      <c r="E926">
        <v>543</v>
      </c>
      <c r="F926" s="3">
        <v>517.57217004052859</v>
      </c>
    </row>
    <row r="927" spans="1:10">
      <c r="A927">
        <v>9</v>
      </c>
      <c r="B927">
        <v>-91.049000000000007</v>
      </c>
      <c r="C927">
        <v>4014</v>
      </c>
      <c r="D927">
        <v>800000</v>
      </c>
      <c r="E927">
        <v>531</v>
      </c>
      <c r="F927" s="3">
        <v>534.79485686061855</v>
      </c>
    </row>
    <row r="928" spans="1:10">
      <c r="A928">
        <v>10</v>
      </c>
      <c r="B928">
        <v>-90.933999999999997</v>
      </c>
      <c r="C928">
        <v>4014</v>
      </c>
      <c r="D928">
        <v>800000</v>
      </c>
      <c r="E928">
        <v>547</v>
      </c>
      <c r="F928" s="3">
        <v>555.63895066208499</v>
      </c>
    </row>
    <row r="929" spans="1:6">
      <c r="A929">
        <v>11</v>
      </c>
      <c r="B929">
        <v>-90.823999999999998</v>
      </c>
      <c r="C929">
        <v>4014</v>
      </c>
      <c r="D929">
        <v>800000</v>
      </c>
      <c r="E929">
        <v>598</v>
      </c>
      <c r="F929" s="3">
        <v>578.9914069393169</v>
      </c>
    </row>
    <row r="930" spans="1:6">
      <c r="A930">
        <v>12</v>
      </c>
      <c r="B930">
        <v>-90.709000000000003</v>
      </c>
      <c r="C930">
        <v>4014</v>
      </c>
      <c r="D930">
        <v>800000</v>
      </c>
      <c r="E930">
        <v>609</v>
      </c>
      <c r="F930" s="3">
        <v>606.23658953560744</v>
      </c>
    </row>
    <row r="931" spans="1:6">
      <c r="A931">
        <v>13</v>
      </c>
      <c r="B931">
        <v>-90.594999999999999</v>
      </c>
      <c r="C931">
        <v>4014</v>
      </c>
      <c r="D931">
        <v>800000</v>
      </c>
      <c r="E931">
        <v>595</v>
      </c>
      <c r="F931" s="3">
        <v>634.64168422872149</v>
      </c>
    </row>
    <row r="932" spans="1:6">
      <c r="A932">
        <v>14</v>
      </c>
      <c r="B932">
        <v>-90.486999999999995</v>
      </c>
      <c r="C932">
        <v>4014</v>
      </c>
      <c r="D932">
        <v>800000</v>
      </c>
      <c r="E932">
        <v>680</v>
      </c>
      <c r="F932" s="3">
        <v>660.93232239701649</v>
      </c>
    </row>
    <row r="933" spans="1:6">
      <c r="A933">
        <v>15</v>
      </c>
      <c r="B933">
        <v>-90.372</v>
      </c>
      <c r="C933">
        <v>4014</v>
      </c>
      <c r="D933">
        <v>800000</v>
      </c>
      <c r="E933">
        <v>706</v>
      </c>
      <c r="F933" s="3">
        <v>685.87405157794592</v>
      </c>
    </row>
    <row r="934" spans="1:6">
      <c r="A934">
        <v>16</v>
      </c>
      <c r="B934">
        <v>-90.256</v>
      </c>
      <c r="C934">
        <v>4014</v>
      </c>
      <c r="D934">
        <v>800000</v>
      </c>
      <c r="E934">
        <v>703</v>
      </c>
      <c r="F934" s="3">
        <v>705.38830384323319</v>
      </c>
    </row>
    <row r="935" spans="1:6">
      <c r="A935">
        <v>17</v>
      </c>
      <c r="B935">
        <v>-90.14</v>
      </c>
      <c r="C935">
        <v>4014</v>
      </c>
      <c r="D935">
        <v>800000</v>
      </c>
      <c r="E935">
        <v>664</v>
      </c>
      <c r="F935" s="3">
        <v>717.27756138778716</v>
      </c>
    </row>
    <row r="936" spans="1:6">
      <c r="A936">
        <v>18</v>
      </c>
      <c r="B936">
        <v>-90.025000000000006</v>
      </c>
      <c r="C936">
        <v>4014</v>
      </c>
      <c r="D936">
        <v>800000</v>
      </c>
      <c r="E936">
        <v>758</v>
      </c>
      <c r="F936" s="3">
        <v>720.60283015584116</v>
      </c>
    </row>
    <row r="937" spans="1:6">
      <c r="A937">
        <v>19</v>
      </c>
      <c r="B937">
        <v>-89.918999999999997</v>
      </c>
      <c r="C937">
        <v>4014</v>
      </c>
      <c r="D937">
        <v>800000</v>
      </c>
      <c r="E937">
        <v>745</v>
      </c>
      <c r="F937" s="3">
        <v>716.42668863565643</v>
      </c>
    </row>
    <row r="938" spans="1:6">
      <c r="A938">
        <v>20</v>
      </c>
      <c r="B938">
        <v>-89.805999999999997</v>
      </c>
      <c r="C938">
        <v>4014</v>
      </c>
      <c r="D938">
        <v>800000</v>
      </c>
      <c r="E938">
        <v>697</v>
      </c>
      <c r="F938" s="3">
        <v>705.56865437500721</v>
      </c>
    </row>
    <row r="939" spans="1:6">
      <c r="A939">
        <v>21</v>
      </c>
      <c r="B939">
        <v>-89.691000000000003</v>
      </c>
      <c r="C939">
        <v>4014</v>
      </c>
      <c r="D939">
        <v>800000</v>
      </c>
      <c r="E939">
        <v>684</v>
      </c>
      <c r="F939" s="3">
        <v>689.82868012627023</v>
      </c>
    </row>
    <row r="940" spans="1:6">
      <c r="A940">
        <v>22</v>
      </c>
      <c r="B940">
        <v>-89.576999999999998</v>
      </c>
      <c r="C940">
        <v>4014</v>
      </c>
      <c r="D940">
        <v>800000</v>
      </c>
      <c r="E940">
        <v>670</v>
      </c>
      <c r="F940" s="3">
        <v>672.04422403030742</v>
      </c>
    </row>
    <row r="941" spans="1:6">
      <c r="A941">
        <v>23</v>
      </c>
      <c r="B941">
        <v>-89.457999999999998</v>
      </c>
      <c r="C941">
        <v>4014</v>
      </c>
      <c r="D941">
        <v>800000</v>
      </c>
      <c r="E941">
        <v>692</v>
      </c>
      <c r="F941" s="3">
        <v>653.71993146114607</v>
      </c>
    </row>
    <row r="942" spans="1:6">
      <c r="A942">
        <v>24</v>
      </c>
      <c r="B942">
        <v>-89.341999999999999</v>
      </c>
      <c r="C942">
        <v>4014</v>
      </c>
      <c r="D942">
        <v>800000</v>
      </c>
      <c r="E942">
        <v>596</v>
      </c>
      <c r="F942" s="3">
        <v>638.07174283888992</v>
      </c>
    </row>
    <row r="943" spans="1:6">
      <c r="A943">
        <v>25</v>
      </c>
      <c r="B943">
        <v>-89.234999999999999</v>
      </c>
      <c r="C943">
        <v>4014</v>
      </c>
      <c r="D943">
        <v>800000</v>
      </c>
      <c r="E943">
        <v>607</v>
      </c>
      <c r="F943" s="3">
        <v>626.6333688566674</v>
      </c>
    </row>
    <row r="944" spans="1:6">
      <c r="A944">
        <v>26</v>
      </c>
      <c r="B944">
        <v>-89.13</v>
      </c>
      <c r="C944">
        <v>4014</v>
      </c>
      <c r="D944">
        <v>800000</v>
      </c>
      <c r="E944">
        <v>619</v>
      </c>
      <c r="F944" s="3">
        <v>618.58003153442451</v>
      </c>
    </row>
    <row r="945" spans="1:6">
      <c r="A945">
        <v>27</v>
      </c>
      <c r="B945">
        <v>-89.016000000000005</v>
      </c>
      <c r="C945">
        <v>4014</v>
      </c>
      <c r="D945">
        <v>800000</v>
      </c>
      <c r="E945">
        <v>629</v>
      </c>
      <c r="F945" s="3">
        <v>613.29848568806403</v>
      </c>
    </row>
    <row r="946" spans="1:6">
      <c r="A946">
        <v>28</v>
      </c>
      <c r="B946">
        <v>-88.896000000000001</v>
      </c>
      <c r="C946">
        <v>4014</v>
      </c>
      <c r="D946">
        <v>800000</v>
      </c>
      <c r="E946">
        <v>635</v>
      </c>
      <c r="F946" s="3">
        <v>611.12431682043041</v>
      </c>
    </row>
    <row r="947" spans="1:6">
      <c r="A947">
        <v>29</v>
      </c>
      <c r="B947">
        <v>-88.790999999999997</v>
      </c>
      <c r="C947">
        <v>4014</v>
      </c>
      <c r="D947">
        <v>800000</v>
      </c>
      <c r="E947">
        <v>635</v>
      </c>
      <c r="F947" s="3">
        <v>611.48438863662454</v>
      </c>
    </row>
    <row r="948" spans="1:6">
      <c r="A948">
        <v>30</v>
      </c>
      <c r="B948">
        <v>-88.671999999999997</v>
      </c>
      <c r="C948">
        <v>4014</v>
      </c>
      <c r="D948">
        <v>800000</v>
      </c>
      <c r="E948">
        <v>585</v>
      </c>
      <c r="F948" s="3">
        <v>613.75669984839794</v>
      </c>
    </row>
    <row r="949" spans="1:6">
      <c r="A949">
        <v>31</v>
      </c>
      <c r="B949">
        <v>-88.56</v>
      </c>
      <c r="C949">
        <v>4014</v>
      </c>
      <c r="D949">
        <v>800000</v>
      </c>
      <c r="E949">
        <v>603</v>
      </c>
      <c r="F949" s="3">
        <v>617.13647140237958</v>
      </c>
    </row>
    <row r="950" spans="1:6">
      <c r="A950">
        <v>32</v>
      </c>
      <c r="B950">
        <v>-88.451999999999998</v>
      </c>
      <c r="C950">
        <v>4014</v>
      </c>
      <c r="D950">
        <v>800000</v>
      </c>
      <c r="E950">
        <v>631</v>
      </c>
      <c r="F950" s="3">
        <v>621.12428154080953</v>
      </c>
    </row>
    <row r="951" spans="1:6">
      <c r="A951" t="s">
        <v>0</v>
      </c>
    </row>
    <row r="952" spans="1:6">
      <c r="A952" t="s">
        <v>0</v>
      </c>
    </row>
    <row r="953" spans="1:6">
      <c r="A953" t="s">
        <v>0</v>
      </c>
    </row>
    <row r="954" spans="1:6">
      <c r="A954" t="s">
        <v>0</v>
      </c>
    </row>
    <row r="955" spans="1:6">
      <c r="A955" t="s">
        <v>48</v>
      </c>
    </row>
    <row r="956" spans="1:6">
      <c r="A956" t="s">
        <v>2</v>
      </c>
    </row>
    <row r="957" spans="1:6">
      <c r="A957" t="s">
        <v>3</v>
      </c>
    </row>
    <row r="958" spans="1:6">
      <c r="A958" t="s">
        <v>4</v>
      </c>
    </row>
    <row r="959" spans="1:6">
      <c r="A959" t="s">
        <v>5</v>
      </c>
    </row>
    <row r="960" spans="1:6">
      <c r="A960" t="s">
        <v>49</v>
      </c>
    </row>
    <row r="961" spans="1:10">
      <c r="A961" t="s">
        <v>7</v>
      </c>
    </row>
    <row r="962" spans="1:10">
      <c r="A962" t="s">
        <v>8</v>
      </c>
    </row>
    <row r="963" spans="1:10">
      <c r="A963" t="s">
        <v>9</v>
      </c>
    </row>
    <row r="964" spans="1:10">
      <c r="A964" t="s">
        <v>10</v>
      </c>
    </row>
    <row r="965" spans="1:10">
      <c r="A965" t="s">
        <v>11</v>
      </c>
    </row>
    <row r="966" spans="1:10">
      <c r="A966" t="s">
        <v>0</v>
      </c>
    </row>
    <row r="967" spans="1:10">
      <c r="A967" t="s">
        <v>0</v>
      </c>
    </row>
    <row r="968" spans="1:10">
      <c r="A968" t="s">
        <v>123</v>
      </c>
      <c r="B968" t="s">
        <v>102</v>
      </c>
      <c r="C968" t="s">
        <v>105</v>
      </c>
      <c r="D968" t="s">
        <v>122</v>
      </c>
      <c r="E968" t="s">
        <v>121</v>
      </c>
      <c r="F968" t="s">
        <v>142</v>
      </c>
    </row>
    <row r="969" spans="1:10">
      <c r="A969">
        <v>1</v>
      </c>
      <c r="B969">
        <v>-91.947999999999993</v>
      </c>
      <c r="C969">
        <v>4033</v>
      </c>
      <c r="D969">
        <v>800000</v>
      </c>
      <c r="E969">
        <v>424</v>
      </c>
      <c r="F969" s="3"/>
      <c r="J969" t="s">
        <v>172</v>
      </c>
    </row>
    <row r="970" spans="1:10">
      <c r="A970">
        <v>2</v>
      </c>
      <c r="B970">
        <v>-91.838999999999999</v>
      </c>
      <c r="C970">
        <v>4033</v>
      </c>
      <c r="D970">
        <v>800000</v>
      </c>
      <c r="E970">
        <v>424</v>
      </c>
      <c r="F970" s="3"/>
    </row>
    <row r="971" spans="1:10">
      <c r="A971">
        <v>3</v>
      </c>
      <c r="B971">
        <v>-91.724000000000004</v>
      </c>
      <c r="C971">
        <v>4033</v>
      </c>
      <c r="D971">
        <v>800000</v>
      </c>
      <c r="E971">
        <v>454</v>
      </c>
      <c r="F971" s="3"/>
    </row>
    <row r="972" spans="1:10">
      <c r="A972">
        <v>4</v>
      </c>
      <c r="B972">
        <v>-91.611999999999995</v>
      </c>
      <c r="C972">
        <v>4033</v>
      </c>
      <c r="D972">
        <v>800000</v>
      </c>
      <c r="E972">
        <v>455</v>
      </c>
      <c r="F972" s="3">
        <v>484.80801294403841</v>
      </c>
    </row>
    <row r="973" spans="1:10">
      <c r="A973">
        <v>5</v>
      </c>
      <c r="B973">
        <v>-91.5</v>
      </c>
      <c r="C973">
        <v>4033</v>
      </c>
      <c r="D973">
        <v>800000</v>
      </c>
      <c r="E973">
        <v>456</v>
      </c>
      <c r="F973" s="3">
        <v>490.10473702146442</v>
      </c>
    </row>
    <row r="974" spans="1:10">
      <c r="A974">
        <v>6</v>
      </c>
      <c r="B974">
        <v>-91.394000000000005</v>
      </c>
      <c r="C974">
        <v>4033</v>
      </c>
      <c r="D974">
        <v>800000</v>
      </c>
      <c r="E974">
        <v>490</v>
      </c>
      <c r="F974" s="3">
        <v>495.76898438604314</v>
      </c>
    </row>
    <row r="975" spans="1:10">
      <c r="A975">
        <v>7</v>
      </c>
      <c r="B975">
        <v>-91.281000000000006</v>
      </c>
      <c r="C975">
        <v>4033</v>
      </c>
      <c r="D975">
        <v>800000</v>
      </c>
      <c r="E975">
        <v>547</v>
      </c>
      <c r="F975" s="3">
        <v>502.91498384408743</v>
      </c>
    </row>
    <row r="976" spans="1:10">
      <c r="A976">
        <v>8</v>
      </c>
      <c r="B976">
        <v>-91.165000000000006</v>
      </c>
      <c r="C976">
        <v>4033</v>
      </c>
      <c r="D976">
        <v>800000</v>
      </c>
      <c r="E976">
        <v>573</v>
      </c>
      <c r="F976" s="3">
        <v>512.02194407172692</v>
      </c>
    </row>
    <row r="977" spans="1:6">
      <c r="A977">
        <v>9</v>
      </c>
      <c r="B977">
        <v>-91.049000000000007</v>
      </c>
      <c r="C977">
        <v>4033</v>
      </c>
      <c r="D977">
        <v>800000</v>
      </c>
      <c r="E977">
        <v>543</v>
      </c>
      <c r="F977" s="3">
        <v>523.62522411303337</v>
      </c>
    </row>
    <row r="978" spans="1:6">
      <c r="A978">
        <v>10</v>
      </c>
      <c r="B978">
        <v>-90.933999999999997</v>
      </c>
      <c r="C978">
        <v>4033</v>
      </c>
      <c r="D978">
        <v>800000</v>
      </c>
      <c r="E978">
        <v>565</v>
      </c>
      <c r="F978" s="3">
        <v>538.26450598984911</v>
      </c>
    </row>
    <row r="979" spans="1:6">
      <c r="A979">
        <v>11</v>
      </c>
      <c r="B979">
        <v>-90.823999999999998</v>
      </c>
      <c r="C979">
        <v>4033</v>
      </c>
      <c r="D979">
        <v>800000</v>
      </c>
      <c r="E979">
        <v>519</v>
      </c>
      <c r="F979" s="3">
        <v>555.60413672671768</v>
      </c>
    </row>
    <row r="980" spans="1:6">
      <c r="A980">
        <v>12</v>
      </c>
      <c r="B980">
        <v>-90.709000000000003</v>
      </c>
      <c r="C980">
        <v>4033</v>
      </c>
      <c r="D980">
        <v>800000</v>
      </c>
      <c r="E980">
        <v>564</v>
      </c>
      <c r="F980" s="3">
        <v>577.21577831721095</v>
      </c>
    </row>
    <row r="981" spans="1:6">
      <c r="A981">
        <v>13</v>
      </c>
      <c r="B981">
        <v>-90.594999999999999</v>
      </c>
      <c r="C981">
        <v>4033</v>
      </c>
      <c r="D981">
        <v>800000</v>
      </c>
      <c r="E981">
        <v>556</v>
      </c>
      <c r="F981" s="3">
        <v>601.50119652552712</v>
      </c>
    </row>
    <row r="982" spans="1:6">
      <c r="A982">
        <v>14</v>
      </c>
      <c r="B982">
        <v>-90.486999999999995</v>
      </c>
      <c r="C982">
        <v>4033</v>
      </c>
      <c r="D982">
        <v>800000</v>
      </c>
      <c r="E982">
        <v>647</v>
      </c>
      <c r="F982" s="3">
        <v>625.86188802223614</v>
      </c>
    </row>
    <row r="983" spans="1:6">
      <c r="A983">
        <v>15</v>
      </c>
      <c r="B983">
        <v>-90.372</v>
      </c>
      <c r="C983">
        <v>4033</v>
      </c>
      <c r="D983">
        <v>800000</v>
      </c>
      <c r="E983">
        <v>663</v>
      </c>
      <c r="F983" s="3">
        <v>651.22335444889825</v>
      </c>
    </row>
    <row r="984" spans="1:6">
      <c r="A984">
        <v>16</v>
      </c>
      <c r="B984">
        <v>-90.256</v>
      </c>
      <c r="C984">
        <v>4033</v>
      </c>
      <c r="D984">
        <v>800000</v>
      </c>
      <c r="E984">
        <v>657</v>
      </c>
      <c r="F984" s="3">
        <v>673.67179105740763</v>
      </c>
    </row>
    <row r="985" spans="1:6">
      <c r="A985">
        <v>17</v>
      </c>
      <c r="B985">
        <v>-90.14</v>
      </c>
      <c r="C985">
        <v>4033</v>
      </c>
      <c r="D985">
        <v>800000</v>
      </c>
      <c r="E985">
        <v>707</v>
      </c>
      <c r="F985" s="3">
        <v>690.45562372550523</v>
      </c>
    </row>
    <row r="986" spans="1:6">
      <c r="A986">
        <v>18</v>
      </c>
      <c r="B986">
        <v>-90.025000000000006</v>
      </c>
      <c r="C986">
        <v>4033</v>
      </c>
      <c r="D986">
        <v>800000</v>
      </c>
      <c r="E986">
        <v>760</v>
      </c>
      <c r="F986" s="3">
        <v>699.66209607291205</v>
      </c>
    </row>
    <row r="987" spans="1:6">
      <c r="A987">
        <v>19</v>
      </c>
      <c r="B987">
        <v>-89.918999999999997</v>
      </c>
      <c r="C987">
        <v>4033</v>
      </c>
      <c r="D987">
        <v>800000</v>
      </c>
      <c r="E987">
        <v>678</v>
      </c>
      <c r="F987" s="3">
        <v>700.93847226117794</v>
      </c>
    </row>
    <row r="988" spans="1:6">
      <c r="A988">
        <v>20</v>
      </c>
      <c r="B988">
        <v>-89.805999999999997</v>
      </c>
      <c r="C988">
        <v>4033</v>
      </c>
      <c r="D988">
        <v>800000</v>
      </c>
      <c r="E988">
        <v>681</v>
      </c>
      <c r="F988" s="3">
        <v>695.12809791088921</v>
      </c>
    </row>
    <row r="989" spans="1:6">
      <c r="A989">
        <v>21</v>
      </c>
      <c r="B989">
        <v>-89.691000000000003</v>
      </c>
      <c r="C989">
        <v>4033</v>
      </c>
      <c r="D989">
        <v>800000</v>
      </c>
      <c r="E989">
        <v>695</v>
      </c>
      <c r="F989" s="3">
        <v>683.1687414768769</v>
      </c>
    </row>
    <row r="990" spans="1:6">
      <c r="A990">
        <v>22</v>
      </c>
      <c r="B990">
        <v>-89.576999999999998</v>
      </c>
      <c r="C990">
        <v>4033</v>
      </c>
      <c r="D990">
        <v>800000</v>
      </c>
      <c r="E990">
        <v>655</v>
      </c>
      <c r="F990" s="3">
        <v>667.59618192227833</v>
      </c>
    </row>
    <row r="991" spans="1:6">
      <c r="A991">
        <v>23</v>
      </c>
      <c r="B991">
        <v>-89.457999999999998</v>
      </c>
      <c r="C991">
        <v>4033</v>
      </c>
      <c r="D991">
        <v>800000</v>
      </c>
      <c r="E991">
        <v>607</v>
      </c>
      <c r="F991" s="3">
        <v>650.10852703385603</v>
      </c>
    </row>
    <row r="992" spans="1:6">
      <c r="A992">
        <v>24</v>
      </c>
      <c r="B992">
        <v>-89.341999999999999</v>
      </c>
      <c r="C992">
        <v>4033</v>
      </c>
      <c r="D992">
        <v>800000</v>
      </c>
      <c r="E992">
        <v>635</v>
      </c>
      <c r="F992" s="3">
        <v>634.20313801458076</v>
      </c>
    </row>
    <row r="993" spans="1:6">
      <c r="A993">
        <v>25</v>
      </c>
      <c r="B993">
        <v>-89.234999999999999</v>
      </c>
      <c r="C993">
        <v>4033</v>
      </c>
      <c r="D993">
        <v>800000</v>
      </c>
      <c r="E993">
        <v>641</v>
      </c>
      <c r="F993" s="3">
        <v>621.96134625933007</v>
      </c>
    </row>
    <row r="994" spans="1:6">
      <c r="A994">
        <v>26</v>
      </c>
      <c r="B994">
        <v>-89.13</v>
      </c>
      <c r="C994">
        <v>4033</v>
      </c>
      <c r="D994">
        <v>800000</v>
      </c>
      <c r="E994">
        <v>634</v>
      </c>
      <c r="F994" s="3">
        <v>612.88055475578869</v>
      </c>
    </row>
    <row r="995" spans="1:6">
      <c r="A995">
        <v>27</v>
      </c>
      <c r="B995">
        <v>-89.016000000000005</v>
      </c>
      <c r="C995">
        <v>4033</v>
      </c>
      <c r="D995">
        <v>800000</v>
      </c>
      <c r="E995">
        <v>633</v>
      </c>
      <c r="F995" s="3">
        <v>606.43805329488464</v>
      </c>
    </row>
    <row r="996" spans="1:6">
      <c r="A996">
        <v>28</v>
      </c>
      <c r="B996">
        <v>-88.896000000000001</v>
      </c>
      <c r="C996">
        <v>4033</v>
      </c>
      <c r="D996">
        <v>800000</v>
      </c>
      <c r="E996">
        <v>630</v>
      </c>
      <c r="F996" s="3">
        <v>603.1281434774495</v>
      </c>
    </row>
    <row r="997" spans="1:6">
      <c r="A997">
        <v>29</v>
      </c>
      <c r="B997">
        <v>-88.790999999999997</v>
      </c>
      <c r="C997">
        <v>4033</v>
      </c>
      <c r="D997">
        <v>800000</v>
      </c>
      <c r="E997">
        <v>605</v>
      </c>
      <c r="F997" s="3">
        <v>602.60295848393991</v>
      </c>
    </row>
    <row r="998" spans="1:6">
      <c r="A998">
        <v>30</v>
      </c>
      <c r="B998">
        <v>-88.671999999999997</v>
      </c>
      <c r="C998">
        <v>4033</v>
      </c>
      <c r="D998">
        <v>800000</v>
      </c>
      <c r="E998">
        <v>564</v>
      </c>
      <c r="F998" s="3">
        <v>603.98054131381264</v>
      </c>
    </row>
    <row r="999" spans="1:6">
      <c r="A999">
        <v>31</v>
      </c>
      <c r="B999">
        <v>-88.56</v>
      </c>
      <c r="C999">
        <v>4033</v>
      </c>
      <c r="D999">
        <v>800000</v>
      </c>
      <c r="E999">
        <v>571</v>
      </c>
      <c r="F999" s="3">
        <v>606.59090571069657</v>
      </c>
    </row>
    <row r="1000" spans="1:6">
      <c r="A1000">
        <v>32</v>
      </c>
      <c r="B1000">
        <v>-88.451999999999998</v>
      </c>
      <c r="C1000">
        <v>4033</v>
      </c>
      <c r="D1000">
        <v>800000</v>
      </c>
      <c r="E1000">
        <v>634</v>
      </c>
      <c r="F1000" s="3">
        <v>609.87382353707278</v>
      </c>
    </row>
    <row r="1001" spans="1:6">
      <c r="A1001" t="s">
        <v>0</v>
      </c>
    </row>
    <row r="1002" spans="1:6">
      <c r="A1002" t="s">
        <v>0</v>
      </c>
    </row>
    <row r="1003" spans="1:6">
      <c r="A1003" t="s">
        <v>0</v>
      </c>
    </row>
    <row r="1004" spans="1:6">
      <c r="A1004" t="s">
        <v>0</v>
      </c>
    </row>
    <row r="1005" spans="1:6">
      <c r="A1005" t="s">
        <v>50</v>
      </c>
    </row>
    <row r="1006" spans="1:6">
      <c r="A1006" t="s">
        <v>2</v>
      </c>
    </row>
    <row r="1007" spans="1:6">
      <c r="A1007" t="s">
        <v>3</v>
      </c>
    </row>
    <row r="1008" spans="1:6">
      <c r="A1008" t="s">
        <v>4</v>
      </c>
    </row>
    <row r="1009" spans="1:10">
      <c r="A1009" t="s">
        <v>5</v>
      </c>
    </row>
    <row r="1010" spans="1:10">
      <c r="A1010" t="s">
        <v>51</v>
      </c>
    </row>
    <row r="1011" spans="1:10">
      <c r="A1011" t="s">
        <v>7</v>
      </c>
    </row>
    <row r="1012" spans="1:10">
      <c r="A1012" t="s">
        <v>8</v>
      </c>
    </row>
    <row r="1013" spans="1:10">
      <c r="A1013" t="s">
        <v>9</v>
      </c>
    </row>
    <row r="1014" spans="1:10">
      <c r="A1014" t="s">
        <v>10</v>
      </c>
    </row>
    <row r="1015" spans="1:10">
      <c r="A1015" t="s">
        <v>11</v>
      </c>
    </row>
    <row r="1016" spans="1:10">
      <c r="A1016" t="s">
        <v>0</v>
      </c>
    </row>
    <row r="1017" spans="1:10">
      <c r="A1017" t="s">
        <v>0</v>
      </c>
    </row>
    <row r="1018" spans="1:10">
      <c r="A1018" t="s">
        <v>123</v>
      </c>
      <c r="B1018" t="s">
        <v>102</v>
      </c>
      <c r="C1018" t="s">
        <v>105</v>
      </c>
      <c r="D1018" t="s">
        <v>122</v>
      </c>
      <c r="E1018" t="s">
        <v>121</v>
      </c>
      <c r="F1018" t="s">
        <v>142</v>
      </c>
    </row>
    <row r="1019" spans="1:10">
      <c r="A1019">
        <v>1</v>
      </c>
      <c r="B1019">
        <v>-91.947999999999993</v>
      </c>
      <c r="C1019">
        <v>4047</v>
      </c>
      <c r="D1019">
        <v>800000</v>
      </c>
      <c r="E1019">
        <v>408</v>
      </c>
      <c r="F1019" s="3"/>
      <c r="J1019" t="s">
        <v>173</v>
      </c>
    </row>
    <row r="1020" spans="1:10">
      <c r="A1020">
        <v>2</v>
      </c>
      <c r="B1020">
        <v>-91.838999999999999</v>
      </c>
      <c r="C1020">
        <v>4047</v>
      </c>
      <c r="D1020">
        <v>800000</v>
      </c>
      <c r="E1020">
        <v>411</v>
      </c>
      <c r="F1020" s="3"/>
    </row>
    <row r="1021" spans="1:10">
      <c r="A1021">
        <v>3</v>
      </c>
      <c r="B1021">
        <v>-91.724000000000004</v>
      </c>
      <c r="C1021">
        <v>4047</v>
      </c>
      <c r="D1021">
        <v>800000</v>
      </c>
      <c r="E1021">
        <v>471</v>
      </c>
      <c r="F1021" s="3"/>
    </row>
    <row r="1022" spans="1:10">
      <c r="A1022">
        <v>4</v>
      </c>
      <c r="B1022">
        <v>-91.611999999999995</v>
      </c>
      <c r="C1022">
        <v>4047</v>
      </c>
      <c r="D1022">
        <v>800000</v>
      </c>
      <c r="E1022">
        <v>434</v>
      </c>
      <c r="F1022" s="3">
        <v>460.99929112393733</v>
      </c>
    </row>
    <row r="1023" spans="1:10">
      <c r="A1023">
        <v>5</v>
      </c>
      <c r="B1023">
        <v>-91.5</v>
      </c>
      <c r="C1023">
        <v>4047</v>
      </c>
      <c r="D1023">
        <v>800000</v>
      </c>
      <c r="E1023">
        <v>483</v>
      </c>
      <c r="F1023" s="3">
        <v>473.82285363163584</v>
      </c>
    </row>
    <row r="1024" spans="1:10">
      <c r="A1024">
        <v>6</v>
      </c>
      <c r="B1024">
        <v>-91.394000000000005</v>
      </c>
      <c r="C1024">
        <v>4047</v>
      </c>
      <c r="D1024">
        <v>800000</v>
      </c>
      <c r="E1024">
        <v>512</v>
      </c>
      <c r="F1024" s="3">
        <v>487.57988660951492</v>
      </c>
    </row>
    <row r="1025" spans="1:6">
      <c r="A1025">
        <v>7</v>
      </c>
      <c r="B1025">
        <v>-91.281000000000006</v>
      </c>
      <c r="C1025">
        <v>4047</v>
      </c>
      <c r="D1025">
        <v>800000</v>
      </c>
      <c r="E1025">
        <v>492</v>
      </c>
      <c r="F1025" s="3">
        <v>504.05304428147741</v>
      </c>
    </row>
    <row r="1026" spans="1:6">
      <c r="A1026">
        <v>8</v>
      </c>
      <c r="B1026">
        <v>-91.165000000000006</v>
      </c>
      <c r="C1026">
        <v>4047</v>
      </c>
      <c r="D1026">
        <v>800000</v>
      </c>
      <c r="E1026">
        <v>549</v>
      </c>
      <c r="F1026" s="3">
        <v>522.8545477826641</v>
      </c>
    </row>
    <row r="1027" spans="1:6">
      <c r="A1027">
        <v>9</v>
      </c>
      <c r="B1027">
        <v>-91.049000000000007</v>
      </c>
      <c r="C1027">
        <v>4047</v>
      </c>
      <c r="D1027">
        <v>800000</v>
      </c>
      <c r="E1027">
        <v>525</v>
      </c>
      <c r="F1027" s="3">
        <v>543.35217126457758</v>
      </c>
    </row>
    <row r="1028" spans="1:6">
      <c r="A1028">
        <v>10</v>
      </c>
      <c r="B1028">
        <v>-90.933999999999997</v>
      </c>
      <c r="C1028">
        <v>4047</v>
      </c>
      <c r="D1028">
        <v>800000</v>
      </c>
      <c r="E1028">
        <v>616</v>
      </c>
      <c r="F1028" s="3">
        <v>564.93771849884718</v>
      </c>
    </row>
    <row r="1029" spans="1:6">
      <c r="A1029">
        <v>11</v>
      </c>
      <c r="B1029">
        <v>-90.823999999999998</v>
      </c>
      <c r="C1029">
        <v>4047</v>
      </c>
      <c r="D1029">
        <v>800000</v>
      </c>
      <c r="E1029">
        <v>574</v>
      </c>
      <c r="F1029" s="3">
        <v>586.21210874880319</v>
      </c>
    </row>
    <row r="1030" spans="1:6">
      <c r="A1030">
        <v>12</v>
      </c>
      <c r="B1030">
        <v>-90.709000000000003</v>
      </c>
      <c r="C1030">
        <v>4047</v>
      </c>
      <c r="D1030">
        <v>800000</v>
      </c>
      <c r="E1030">
        <v>601</v>
      </c>
      <c r="F1030" s="3">
        <v>608.3740614843357</v>
      </c>
    </row>
    <row r="1031" spans="1:6">
      <c r="A1031">
        <v>13</v>
      </c>
      <c r="B1031">
        <v>-90.594999999999999</v>
      </c>
      <c r="C1031">
        <v>4047</v>
      </c>
      <c r="D1031">
        <v>800000</v>
      </c>
      <c r="E1031">
        <v>603</v>
      </c>
      <c r="F1031" s="3">
        <v>629.40881659246361</v>
      </c>
    </row>
    <row r="1032" spans="1:6">
      <c r="A1032">
        <v>14</v>
      </c>
      <c r="B1032">
        <v>-90.486999999999995</v>
      </c>
      <c r="C1032">
        <v>4047</v>
      </c>
      <c r="D1032">
        <v>800000</v>
      </c>
      <c r="E1032">
        <v>607</v>
      </c>
      <c r="F1032" s="3">
        <v>647.65613546930877</v>
      </c>
    </row>
    <row r="1033" spans="1:6">
      <c r="A1033">
        <v>15</v>
      </c>
      <c r="B1033">
        <v>-90.372</v>
      </c>
      <c r="C1033">
        <v>4047</v>
      </c>
      <c r="D1033">
        <v>800000</v>
      </c>
      <c r="E1033">
        <v>720</v>
      </c>
      <c r="F1033" s="3">
        <v>664.44431103543388</v>
      </c>
    </row>
    <row r="1034" spans="1:6">
      <c r="A1034">
        <v>16</v>
      </c>
      <c r="B1034">
        <v>-90.256</v>
      </c>
      <c r="C1034">
        <v>4047</v>
      </c>
      <c r="D1034">
        <v>800000</v>
      </c>
      <c r="E1034">
        <v>653</v>
      </c>
      <c r="F1034" s="3">
        <v>677.85738796293822</v>
      </c>
    </row>
    <row r="1035" spans="1:6">
      <c r="A1035">
        <v>17</v>
      </c>
      <c r="B1035">
        <v>-90.14</v>
      </c>
      <c r="C1035">
        <v>4047</v>
      </c>
      <c r="D1035">
        <v>800000</v>
      </c>
      <c r="E1035">
        <v>663</v>
      </c>
      <c r="F1035" s="3">
        <v>687.16850772455132</v>
      </c>
    </row>
    <row r="1036" spans="1:6">
      <c r="A1036">
        <v>18</v>
      </c>
      <c r="B1036">
        <v>-90.025000000000006</v>
      </c>
      <c r="C1036">
        <v>4047</v>
      </c>
      <c r="D1036">
        <v>800000</v>
      </c>
      <c r="E1036">
        <v>702</v>
      </c>
      <c r="F1036" s="3">
        <v>692.07313187272825</v>
      </c>
    </row>
    <row r="1037" spans="1:6">
      <c r="A1037">
        <v>19</v>
      </c>
      <c r="B1037">
        <v>-89.918999999999997</v>
      </c>
      <c r="C1037">
        <v>4047</v>
      </c>
      <c r="D1037">
        <v>800000</v>
      </c>
      <c r="E1037">
        <v>751</v>
      </c>
      <c r="F1037" s="3">
        <v>692.80551011625789</v>
      </c>
    </row>
    <row r="1038" spans="1:6">
      <c r="A1038">
        <v>20</v>
      </c>
      <c r="B1038">
        <v>-89.805999999999997</v>
      </c>
      <c r="C1038">
        <v>4047</v>
      </c>
      <c r="D1038">
        <v>800000</v>
      </c>
      <c r="E1038">
        <v>718</v>
      </c>
      <c r="F1038" s="3">
        <v>689.88381748565018</v>
      </c>
    </row>
    <row r="1039" spans="1:6">
      <c r="A1039">
        <v>21</v>
      </c>
      <c r="B1039">
        <v>-89.691000000000003</v>
      </c>
      <c r="C1039">
        <v>4047</v>
      </c>
      <c r="D1039">
        <v>800000</v>
      </c>
      <c r="E1039">
        <v>675</v>
      </c>
      <c r="F1039" s="3">
        <v>683.55628149814152</v>
      </c>
    </row>
    <row r="1040" spans="1:6">
      <c r="A1040">
        <v>22</v>
      </c>
      <c r="B1040">
        <v>-89.576999999999998</v>
      </c>
      <c r="C1040">
        <v>4047</v>
      </c>
      <c r="D1040">
        <v>800000</v>
      </c>
      <c r="E1040">
        <v>675</v>
      </c>
      <c r="F1040" s="3">
        <v>674.71551490207958</v>
      </c>
    </row>
    <row r="1041" spans="1:6">
      <c r="A1041">
        <v>23</v>
      </c>
      <c r="B1041">
        <v>-89.457999999999998</v>
      </c>
      <c r="C1041">
        <v>4047</v>
      </c>
      <c r="D1041">
        <v>800000</v>
      </c>
      <c r="E1041">
        <v>663</v>
      </c>
      <c r="F1041" s="3">
        <v>663.7143975281233</v>
      </c>
    </row>
    <row r="1042" spans="1:6">
      <c r="A1042">
        <v>24</v>
      </c>
      <c r="B1042">
        <v>-89.341999999999999</v>
      </c>
      <c r="C1042">
        <v>4047</v>
      </c>
      <c r="D1042">
        <v>800000</v>
      </c>
      <c r="E1042">
        <v>590</v>
      </c>
      <c r="F1042" s="3">
        <v>652.2118985055472</v>
      </c>
    </row>
    <row r="1043" spans="1:6">
      <c r="A1043">
        <v>25</v>
      </c>
      <c r="B1043">
        <v>-89.234999999999999</v>
      </c>
      <c r="C1043">
        <v>4047</v>
      </c>
      <c r="D1043">
        <v>800000</v>
      </c>
      <c r="E1043">
        <v>634</v>
      </c>
      <c r="F1043" s="3">
        <v>641.69014261346751</v>
      </c>
    </row>
    <row r="1044" spans="1:6">
      <c r="A1044">
        <v>26</v>
      </c>
      <c r="B1044">
        <v>-89.13</v>
      </c>
      <c r="C1044">
        <v>4047</v>
      </c>
      <c r="D1044">
        <v>800000</v>
      </c>
      <c r="E1044">
        <v>660</v>
      </c>
      <c r="F1044" s="3">
        <v>632.03430578351788</v>
      </c>
    </row>
    <row r="1045" spans="1:6">
      <c r="A1045">
        <v>27</v>
      </c>
      <c r="B1045">
        <v>-89.016000000000005</v>
      </c>
      <c r="C1045">
        <v>4047</v>
      </c>
      <c r="D1045">
        <v>800000</v>
      </c>
      <c r="E1045">
        <v>617</v>
      </c>
      <c r="F1045" s="3">
        <v>622.80583773952878</v>
      </c>
    </row>
    <row r="1046" spans="1:6">
      <c r="A1046">
        <v>28</v>
      </c>
      <c r="B1046">
        <v>-88.896000000000001</v>
      </c>
      <c r="C1046">
        <v>4047</v>
      </c>
      <c r="D1046">
        <v>800000</v>
      </c>
      <c r="E1046">
        <v>645</v>
      </c>
      <c r="F1046" s="3">
        <v>614.89807007023967</v>
      </c>
    </row>
    <row r="1047" spans="1:6">
      <c r="A1047">
        <v>29</v>
      </c>
      <c r="B1047">
        <v>-88.790999999999997</v>
      </c>
      <c r="C1047">
        <v>4047</v>
      </c>
      <c r="D1047">
        <v>800000</v>
      </c>
      <c r="E1047">
        <v>616</v>
      </c>
      <c r="F1047" s="3">
        <v>609.67149485526693</v>
      </c>
    </row>
    <row r="1048" spans="1:6">
      <c r="A1048">
        <v>30</v>
      </c>
      <c r="B1048">
        <v>-88.671999999999997</v>
      </c>
      <c r="C1048">
        <v>4047</v>
      </c>
      <c r="D1048">
        <v>800000</v>
      </c>
      <c r="E1048">
        <v>635</v>
      </c>
      <c r="F1048" s="3">
        <v>605.69083763963704</v>
      </c>
    </row>
    <row r="1049" spans="1:6">
      <c r="A1049">
        <v>31</v>
      </c>
      <c r="B1049">
        <v>-88.56</v>
      </c>
      <c r="C1049">
        <v>4047</v>
      </c>
      <c r="D1049">
        <v>800000</v>
      </c>
      <c r="E1049">
        <v>537</v>
      </c>
      <c r="F1049" s="3">
        <v>603.7386052754573</v>
      </c>
    </row>
    <row r="1050" spans="1:6">
      <c r="A1050">
        <v>32</v>
      </c>
      <c r="B1050">
        <v>-88.451999999999998</v>
      </c>
      <c r="C1050">
        <v>4047</v>
      </c>
      <c r="D1050">
        <v>800000</v>
      </c>
      <c r="E1050">
        <v>638</v>
      </c>
      <c r="F1050" s="3">
        <v>603.34246127778022</v>
      </c>
    </row>
    <row r="1051" spans="1:6">
      <c r="A1051" t="s">
        <v>0</v>
      </c>
    </row>
    <row r="1052" spans="1:6">
      <c r="A1052" t="s">
        <v>0</v>
      </c>
    </row>
    <row r="1053" spans="1:6">
      <c r="A1053" t="s">
        <v>0</v>
      </c>
    </row>
    <row r="1054" spans="1:6">
      <c r="A1054" t="s">
        <v>0</v>
      </c>
    </row>
    <row r="1055" spans="1:6">
      <c r="A1055" t="s">
        <v>52</v>
      </c>
    </row>
    <row r="1056" spans="1:6">
      <c r="A1056" t="s">
        <v>2</v>
      </c>
    </row>
    <row r="1057" spans="1:10">
      <c r="A1057" t="s">
        <v>3</v>
      </c>
    </row>
    <row r="1058" spans="1:10">
      <c r="A1058" t="s">
        <v>4</v>
      </c>
    </row>
    <row r="1059" spans="1:10">
      <c r="A1059" t="s">
        <v>5</v>
      </c>
    </row>
    <row r="1060" spans="1:10">
      <c r="A1060" t="s">
        <v>53</v>
      </c>
    </row>
    <row r="1061" spans="1:10">
      <c r="A1061" t="s">
        <v>7</v>
      </c>
    </row>
    <row r="1062" spans="1:10">
      <c r="A1062" t="s">
        <v>8</v>
      </c>
    </row>
    <row r="1063" spans="1:10">
      <c r="A1063" t="s">
        <v>9</v>
      </c>
    </row>
    <row r="1064" spans="1:10">
      <c r="A1064" t="s">
        <v>10</v>
      </c>
    </row>
    <row r="1065" spans="1:10">
      <c r="A1065" t="s">
        <v>11</v>
      </c>
    </row>
    <row r="1066" spans="1:10">
      <c r="A1066" t="s">
        <v>0</v>
      </c>
    </row>
    <row r="1067" spans="1:10">
      <c r="A1067" t="s">
        <v>0</v>
      </c>
    </row>
    <row r="1068" spans="1:10">
      <c r="A1068" t="s">
        <v>123</v>
      </c>
      <c r="B1068" t="s">
        <v>102</v>
      </c>
      <c r="C1068" t="s">
        <v>105</v>
      </c>
      <c r="D1068" t="s">
        <v>122</v>
      </c>
      <c r="E1068" t="s">
        <v>121</v>
      </c>
      <c r="F1068" t="s">
        <v>142</v>
      </c>
    </row>
    <row r="1069" spans="1:10">
      <c r="A1069">
        <v>1</v>
      </c>
      <c r="B1069">
        <v>-91.947999999999993</v>
      </c>
      <c r="C1069">
        <v>4048</v>
      </c>
      <c r="D1069">
        <v>800000</v>
      </c>
      <c r="E1069">
        <v>379</v>
      </c>
      <c r="F1069" s="3"/>
      <c r="J1069" t="s">
        <v>174</v>
      </c>
    </row>
    <row r="1070" spans="1:10">
      <c r="A1070">
        <v>2</v>
      </c>
      <c r="B1070">
        <v>-91.838999999999999</v>
      </c>
      <c r="C1070">
        <v>4048</v>
      </c>
      <c r="D1070">
        <v>800000</v>
      </c>
      <c r="E1070">
        <v>407</v>
      </c>
      <c r="F1070" s="3"/>
    </row>
    <row r="1071" spans="1:10">
      <c r="A1071">
        <v>3</v>
      </c>
      <c r="B1071">
        <v>-91.724000000000004</v>
      </c>
      <c r="C1071">
        <v>4048</v>
      </c>
      <c r="D1071">
        <v>800000</v>
      </c>
      <c r="E1071">
        <v>415</v>
      </c>
      <c r="F1071" s="3"/>
    </row>
    <row r="1072" spans="1:10">
      <c r="A1072">
        <v>4</v>
      </c>
      <c r="B1072">
        <v>-91.611999999999995</v>
      </c>
      <c r="C1072">
        <v>4048</v>
      </c>
      <c r="D1072">
        <v>800000</v>
      </c>
      <c r="E1072">
        <v>494</v>
      </c>
      <c r="F1072" s="3">
        <v>491.51584732680146</v>
      </c>
    </row>
    <row r="1073" spans="1:6">
      <c r="A1073">
        <v>5</v>
      </c>
      <c r="B1073">
        <v>-91.5</v>
      </c>
      <c r="C1073">
        <v>4048</v>
      </c>
      <c r="D1073">
        <v>800000</v>
      </c>
      <c r="E1073">
        <v>478</v>
      </c>
      <c r="F1073" s="3">
        <v>497.04532046312988</v>
      </c>
    </row>
    <row r="1074" spans="1:6">
      <c r="A1074">
        <v>6</v>
      </c>
      <c r="B1074">
        <v>-91.394000000000005</v>
      </c>
      <c r="C1074">
        <v>4048</v>
      </c>
      <c r="D1074">
        <v>800000</v>
      </c>
      <c r="E1074">
        <v>516</v>
      </c>
      <c r="F1074" s="3">
        <v>502.64548245328865</v>
      </c>
    </row>
    <row r="1075" spans="1:6">
      <c r="A1075">
        <v>7</v>
      </c>
      <c r="B1075">
        <v>-91.281000000000006</v>
      </c>
      <c r="C1075">
        <v>4048</v>
      </c>
      <c r="D1075">
        <v>800000</v>
      </c>
      <c r="E1075">
        <v>504</v>
      </c>
      <c r="F1075" s="3">
        <v>509.38322273656701</v>
      </c>
    </row>
    <row r="1076" spans="1:6">
      <c r="A1076">
        <v>8</v>
      </c>
      <c r="B1076">
        <v>-91.165000000000006</v>
      </c>
      <c r="C1076">
        <v>4048</v>
      </c>
      <c r="D1076">
        <v>800000</v>
      </c>
      <c r="E1076">
        <v>523</v>
      </c>
      <c r="F1076" s="3">
        <v>517.78907815723153</v>
      </c>
    </row>
    <row r="1077" spans="1:6">
      <c r="A1077">
        <v>9</v>
      </c>
      <c r="B1077">
        <v>-91.049000000000007</v>
      </c>
      <c r="C1077">
        <v>4048</v>
      </c>
      <c r="D1077">
        <v>800000</v>
      </c>
      <c r="E1077">
        <v>541</v>
      </c>
      <c r="F1077" s="3">
        <v>528.7074154270083</v>
      </c>
    </row>
    <row r="1078" spans="1:6">
      <c r="A1078">
        <v>10</v>
      </c>
      <c r="B1078">
        <v>-90.933999999999997</v>
      </c>
      <c r="C1078">
        <v>4048</v>
      </c>
      <c r="D1078">
        <v>800000</v>
      </c>
      <c r="E1078">
        <v>550</v>
      </c>
      <c r="F1078" s="3">
        <v>543.24796514835793</v>
      </c>
    </row>
    <row r="1079" spans="1:6">
      <c r="A1079">
        <v>11</v>
      </c>
      <c r="B1079">
        <v>-90.823999999999998</v>
      </c>
      <c r="C1079">
        <v>4048</v>
      </c>
      <c r="D1079">
        <v>800000</v>
      </c>
      <c r="E1079">
        <v>576</v>
      </c>
      <c r="F1079" s="3">
        <v>561.73107640773537</v>
      </c>
    </row>
    <row r="1080" spans="1:6">
      <c r="A1080">
        <v>12</v>
      </c>
      <c r="B1080">
        <v>-90.709000000000003</v>
      </c>
      <c r="C1080">
        <v>4048</v>
      </c>
      <c r="D1080">
        <v>800000</v>
      </c>
      <c r="E1080">
        <v>546</v>
      </c>
      <c r="F1080" s="3">
        <v>586.52759582526687</v>
      </c>
    </row>
    <row r="1081" spans="1:6">
      <c r="A1081">
        <v>13</v>
      </c>
      <c r="B1081">
        <v>-90.594999999999999</v>
      </c>
      <c r="C1081">
        <v>4048</v>
      </c>
      <c r="D1081">
        <v>800000</v>
      </c>
      <c r="E1081">
        <v>614</v>
      </c>
      <c r="F1081" s="3">
        <v>616.29559022179149</v>
      </c>
    </row>
    <row r="1082" spans="1:6">
      <c r="A1082">
        <v>14</v>
      </c>
      <c r="B1082">
        <v>-90.486999999999995</v>
      </c>
      <c r="C1082">
        <v>4048</v>
      </c>
      <c r="D1082">
        <v>800000</v>
      </c>
      <c r="E1082">
        <v>674</v>
      </c>
      <c r="F1082" s="3">
        <v>647.6254064493753</v>
      </c>
    </row>
    <row r="1083" spans="1:6">
      <c r="A1083">
        <v>15</v>
      </c>
      <c r="B1083">
        <v>-90.372</v>
      </c>
      <c r="C1083">
        <v>4048</v>
      </c>
      <c r="D1083">
        <v>800000</v>
      </c>
      <c r="E1083">
        <v>685</v>
      </c>
      <c r="F1083" s="3">
        <v>681.07883944200239</v>
      </c>
    </row>
    <row r="1084" spans="1:6">
      <c r="A1084">
        <v>16</v>
      </c>
      <c r="B1084">
        <v>-90.256</v>
      </c>
      <c r="C1084">
        <v>4048</v>
      </c>
      <c r="D1084">
        <v>800000</v>
      </c>
      <c r="E1084">
        <v>722</v>
      </c>
      <c r="F1084" s="3">
        <v>710.44691224126063</v>
      </c>
    </row>
    <row r="1085" spans="1:6">
      <c r="A1085">
        <v>17</v>
      </c>
      <c r="B1085">
        <v>-90.14</v>
      </c>
      <c r="C1085">
        <v>4048</v>
      </c>
      <c r="D1085">
        <v>800000</v>
      </c>
      <c r="E1085">
        <v>715</v>
      </c>
      <c r="F1085" s="3">
        <v>730.86654054330472</v>
      </c>
    </row>
    <row r="1086" spans="1:6">
      <c r="A1086">
        <v>18</v>
      </c>
      <c r="B1086">
        <v>-90.025000000000006</v>
      </c>
      <c r="C1086">
        <v>4048</v>
      </c>
      <c r="D1086">
        <v>800000</v>
      </c>
      <c r="E1086">
        <v>719</v>
      </c>
      <c r="F1086" s="3">
        <v>739.18831338105451</v>
      </c>
    </row>
    <row r="1087" spans="1:6">
      <c r="A1087">
        <v>19</v>
      </c>
      <c r="B1087">
        <v>-89.918999999999997</v>
      </c>
      <c r="C1087">
        <v>4048</v>
      </c>
      <c r="D1087">
        <v>800000</v>
      </c>
      <c r="E1087">
        <v>751</v>
      </c>
      <c r="F1087" s="3">
        <v>735.74828913584247</v>
      </c>
    </row>
    <row r="1088" spans="1:6">
      <c r="A1088">
        <v>20</v>
      </c>
      <c r="B1088">
        <v>-89.805999999999997</v>
      </c>
      <c r="C1088">
        <v>4048</v>
      </c>
      <c r="D1088">
        <v>800000</v>
      </c>
      <c r="E1088">
        <v>705</v>
      </c>
      <c r="F1088" s="3">
        <v>722.06622033661347</v>
      </c>
    </row>
    <row r="1089" spans="1:6">
      <c r="A1089">
        <v>21</v>
      </c>
      <c r="B1089">
        <v>-89.691000000000003</v>
      </c>
      <c r="C1089">
        <v>4048</v>
      </c>
      <c r="D1089">
        <v>800000</v>
      </c>
      <c r="E1089">
        <v>740</v>
      </c>
      <c r="F1089" s="3">
        <v>701.24016121580837</v>
      </c>
    </row>
    <row r="1090" spans="1:6">
      <c r="A1090">
        <v>22</v>
      </c>
      <c r="B1090">
        <v>-89.576999999999998</v>
      </c>
      <c r="C1090">
        <v>4048</v>
      </c>
      <c r="D1090">
        <v>800000</v>
      </c>
      <c r="E1090">
        <v>656</v>
      </c>
      <c r="F1090" s="3">
        <v>678.25475362929581</v>
      </c>
    </row>
    <row r="1091" spans="1:6">
      <c r="A1091">
        <v>23</v>
      </c>
      <c r="B1091">
        <v>-89.457999999999998</v>
      </c>
      <c r="C1091">
        <v>4048</v>
      </c>
      <c r="D1091">
        <v>800000</v>
      </c>
      <c r="E1091">
        <v>685</v>
      </c>
      <c r="F1091" s="3">
        <v>656.13310129377828</v>
      </c>
    </row>
    <row r="1092" spans="1:6">
      <c r="A1092">
        <v>24</v>
      </c>
      <c r="B1092">
        <v>-89.341999999999999</v>
      </c>
      <c r="C1092">
        <v>4048</v>
      </c>
      <c r="D1092">
        <v>800000</v>
      </c>
      <c r="E1092">
        <v>643</v>
      </c>
      <c r="F1092" s="3">
        <v>639.23349458520329</v>
      </c>
    </row>
    <row r="1093" spans="1:6">
      <c r="A1093">
        <v>25</v>
      </c>
      <c r="B1093">
        <v>-89.234999999999999</v>
      </c>
      <c r="C1093">
        <v>4048</v>
      </c>
      <c r="D1093">
        <v>800000</v>
      </c>
      <c r="E1093">
        <v>601</v>
      </c>
      <c r="F1093" s="3">
        <v>628.69149694249336</v>
      </c>
    </row>
    <row r="1094" spans="1:6">
      <c r="A1094">
        <v>26</v>
      </c>
      <c r="B1094">
        <v>-89.13</v>
      </c>
      <c r="C1094">
        <v>4048</v>
      </c>
      <c r="D1094">
        <v>800000</v>
      </c>
      <c r="E1094">
        <v>588</v>
      </c>
      <c r="F1094" s="3">
        <v>622.86240914770804</v>
      </c>
    </row>
    <row r="1095" spans="1:6">
      <c r="A1095">
        <v>27</v>
      </c>
      <c r="B1095">
        <v>-89.016000000000005</v>
      </c>
      <c r="C1095">
        <v>4048</v>
      </c>
      <c r="D1095">
        <v>800000</v>
      </c>
      <c r="E1095">
        <v>654</v>
      </c>
      <c r="F1095" s="3">
        <v>620.69732521117805</v>
      </c>
    </row>
    <row r="1096" spans="1:6">
      <c r="A1096">
        <v>28</v>
      </c>
      <c r="B1096">
        <v>-88.896000000000001</v>
      </c>
      <c r="C1096">
        <v>4048</v>
      </c>
      <c r="D1096">
        <v>800000</v>
      </c>
      <c r="E1096">
        <v>621</v>
      </c>
      <c r="F1096" s="3">
        <v>621.78844289767619</v>
      </c>
    </row>
    <row r="1097" spans="1:6">
      <c r="A1097">
        <v>29</v>
      </c>
      <c r="B1097">
        <v>-88.790999999999997</v>
      </c>
      <c r="C1097">
        <v>4048</v>
      </c>
      <c r="D1097">
        <v>800000</v>
      </c>
      <c r="E1097">
        <v>632</v>
      </c>
      <c r="F1097" s="3">
        <v>624.56968586593541</v>
      </c>
    </row>
    <row r="1098" spans="1:6">
      <c r="A1098">
        <v>30</v>
      </c>
      <c r="B1098">
        <v>-88.671999999999997</v>
      </c>
      <c r="C1098">
        <v>4048</v>
      </c>
      <c r="D1098">
        <v>800000</v>
      </c>
      <c r="E1098">
        <v>615</v>
      </c>
      <c r="F1098" s="3">
        <v>628.91308219408609</v>
      </c>
    </row>
    <row r="1099" spans="1:6">
      <c r="A1099">
        <v>31</v>
      </c>
      <c r="B1099">
        <v>-88.56</v>
      </c>
      <c r="C1099">
        <v>4048</v>
      </c>
      <c r="D1099">
        <v>800000</v>
      </c>
      <c r="E1099">
        <v>632</v>
      </c>
      <c r="F1099" s="3">
        <v>633.6195507468716</v>
      </c>
    </row>
    <row r="1100" spans="1:6">
      <c r="A1100">
        <v>32</v>
      </c>
      <c r="B1100">
        <v>-88.451999999999998</v>
      </c>
      <c r="C1100">
        <v>4048</v>
      </c>
      <c r="D1100">
        <v>800000</v>
      </c>
      <c r="E1100">
        <v>654</v>
      </c>
      <c r="F1100" s="3">
        <v>638.43323196433437</v>
      </c>
    </row>
    <row r="1101" spans="1:6">
      <c r="A1101" t="s">
        <v>0</v>
      </c>
    </row>
    <row r="1102" spans="1:6">
      <c r="A1102" t="s">
        <v>0</v>
      </c>
    </row>
    <row r="1103" spans="1:6">
      <c r="A1103" t="s">
        <v>0</v>
      </c>
    </row>
    <row r="1104" spans="1:6">
      <c r="A1104" t="s">
        <v>0</v>
      </c>
    </row>
    <row r="1105" spans="1:10">
      <c r="A1105" t="s">
        <v>54</v>
      </c>
    </row>
    <row r="1106" spans="1:10">
      <c r="A1106" t="s">
        <v>2</v>
      </c>
    </row>
    <row r="1107" spans="1:10">
      <c r="A1107" t="s">
        <v>3</v>
      </c>
    </row>
    <row r="1108" spans="1:10">
      <c r="A1108" t="s">
        <v>4</v>
      </c>
    </row>
    <row r="1109" spans="1:10">
      <c r="A1109" t="s">
        <v>5</v>
      </c>
    </row>
    <row r="1110" spans="1:10">
      <c r="A1110" t="s">
        <v>55</v>
      </c>
    </row>
    <row r="1111" spans="1:10">
      <c r="A1111" t="s">
        <v>7</v>
      </c>
    </row>
    <row r="1112" spans="1:10">
      <c r="A1112" t="s">
        <v>8</v>
      </c>
    </row>
    <row r="1113" spans="1:10">
      <c r="A1113" t="s">
        <v>9</v>
      </c>
    </row>
    <row r="1114" spans="1:10">
      <c r="A1114" t="s">
        <v>10</v>
      </c>
    </row>
    <row r="1115" spans="1:10">
      <c r="A1115" t="s">
        <v>11</v>
      </c>
    </row>
    <row r="1116" spans="1:10">
      <c r="A1116" t="s">
        <v>0</v>
      </c>
    </row>
    <row r="1117" spans="1:10">
      <c r="A1117" t="s">
        <v>0</v>
      </c>
    </row>
    <row r="1118" spans="1:10">
      <c r="A1118" t="s">
        <v>123</v>
      </c>
      <c r="B1118" t="s">
        <v>102</v>
      </c>
      <c r="C1118" t="s">
        <v>105</v>
      </c>
      <c r="D1118" t="s">
        <v>122</v>
      </c>
      <c r="E1118" t="s">
        <v>121</v>
      </c>
      <c r="F1118" t="s">
        <v>142</v>
      </c>
    </row>
    <row r="1119" spans="1:10">
      <c r="A1119">
        <v>1</v>
      </c>
      <c r="B1119">
        <v>-91.947999999999993</v>
      </c>
      <c r="C1119">
        <v>4079</v>
      </c>
      <c r="D1119">
        <v>800000</v>
      </c>
      <c r="E1119">
        <v>420</v>
      </c>
      <c r="F1119" s="3"/>
      <c r="J1119" t="s">
        <v>175</v>
      </c>
    </row>
    <row r="1120" spans="1:10">
      <c r="A1120">
        <v>2</v>
      </c>
      <c r="B1120">
        <v>-91.838999999999999</v>
      </c>
      <c r="C1120">
        <v>4079</v>
      </c>
      <c r="D1120">
        <v>800000</v>
      </c>
      <c r="E1120">
        <v>403</v>
      </c>
      <c r="F1120" s="3"/>
    </row>
    <row r="1121" spans="1:6">
      <c r="A1121">
        <v>3</v>
      </c>
      <c r="B1121">
        <v>-91.724000000000004</v>
      </c>
      <c r="C1121">
        <v>4079</v>
      </c>
      <c r="D1121">
        <v>800000</v>
      </c>
      <c r="E1121">
        <v>484</v>
      </c>
      <c r="F1121" s="3"/>
    </row>
    <row r="1122" spans="1:6">
      <c r="A1122">
        <v>4</v>
      </c>
      <c r="B1122">
        <v>-91.611999999999995</v>
      </c>
      <c r="C1122">
        <v>4079</v>
      </c>
      <c r="D1122">
        <v>800000</v>
      </c>
      <c r="E1122">
        <v>492</v>
      </c>
      <c r="F1122" s="3">
        <v>493.01557047047845</v>
      </c>
    </row>
    <row r="1123" spans="1:6">
      <c r="A1123">
        <v>5</v>
      </c>
      <c r="B1123">
        <v>-91.5</v>
      </c>
      <c r="C1123">
        <v>4079</v>
      </c>
      <c r="D1123">
        <v>800000</v>
      </c>
      <c r="E1123">
        <v>476</v>
      </c>
      <c r="F1123" s="3">
        <v>500.13559894402755</v>
      </c>
    </row>
    <row r="1124" spans="1:6">
      <c r="A1124">
        <v>6</v>
      </c>
      <c r="B1124">
        <v>-91.394000000000005</v>
      </c>
      <c r="C1124">
        <v>4079</v>
      </c>
      <c r="D1124">
        <v>800000</v>
      </c>
      <c r="E1124">
        <v>508</v>
      </c>
      <c r="F1124" s="3">
        <v>508.33364600147485</v>
      </c>
    </row>
    <row r="1125" spans="1:6">
      <c r="A1125">
        <v>7</v>
      </c>
      <c r="B1125">
        <v>-91.281000000000006</v>
      </c>
      <c r="C1125">
        <v>4079</v>
      </c>
      <c r="D1125">
        <v>800000</v>
      </c>
      <c r="E1125">
        <v>532</v>
      </c>
      <c r="F1125" s="3">
        <v>519.2989829625426</v>
      </c>
    </row>
    <row r="1126" spans="1:6">
      <c r="A1126">
        <v>8</v>
      </c>
      <c r="B1126">
        <v>-91.165000000000006</v>
      </c>
      <c r="C1126">
        <v>4079</v>
      </c>
      <c r="D1126">
        <v>800000</v>
      </c>
      <c r="E1126">
        <v>568</v>
      </c>
      <c r="F1126" s="3">
        <v>533.73293566507903</v>
      </c>
    </row>
    <row r="1127" spans="1:6">
      <c r="A1127">
        <v>9</v>
      </c>
      <c r="B1127">
        <v>-91.049000000000007</v>
      </c>
      <c r="C1127">
        <v>4079</v>
      </c>
      <c r="D1127">
        <v>800000</v>
      </c>
      <c r="E1127">
        <v>549</v>
      </c>
      <c r="F1127" s="3">
        <v>552.12759095379454</v>
      </c>
    </row>
    <row r="1128" spans="1:6">
      <c r="A1128">
        <v>10</v>
      </c>
      <c r="B1128">
        <v>-90.933999999999997</v>
      </c>
      <c r="C1128">
        <v>4079</v>
      </c>
      <c r="D1128">
        <v>800000</v>
      </c>
      <c r="E1128">
        <v>570</v>
      </c>
      <c r="F1128" s="3">
        <v>574.70098133701356</v>
      </c>
    </row>
    <row r="1129" spans="1:6">
      <c r="A1129">
        <v>11</v>
      </c>
      <c r="B1129">
        <v>-90.823999999999998</v>
      </c>
      <c r="C1129">
        <v>4079</v>
      </c>
      <c r="D1129">
        <v>800000</v>
      </c>
      <c r="E1129">
        <v>626</v>
      </c>
      <c r="F1129" s="3">
        <v>600.20572374052961</v>
      </c>
    </row>
    <row r="1130" spans="1:6">
      <c r="A1130">
        <v>12</v>
      </c>
      <c r="B1130">
        <v>-90.709000000000003</v>
      </c>
      <c r="C1130">
        <v>4079</v>
      </c>
      <c r="D1130">
        <v>800000</v>
      </c>
      <c r="E1130">
        <v>589</v>
      </c>
      <c r="F1130" s="3">
        <v>630.07296042103701</v>
      </c>
    </row>
    <row r="1131" spans="1:6">
      <c r="A1131">
        <v>13</v>
      </c>
      <c r="B1131">
        <v>-90.594999999999999</v>
      </c>
      <c r="C1131">
        <v>4079</v>
      </c>
      <c r="D1131">
        <v>800000</v>
      </c>
      <c r="E1131">
        <v>652</v>
      </c>
      <c r="F1131" s="3">
        <v>661.17639566825073</v>
      </c>
    </row>
    <row r="1132" spans="1:6">
      <c r="A1132">
        <v>14</v>
      </c>
      <c r="B1132">
        <v>-90.486999999999995</v>
      </c>
      <c r="C1132">
        <v>4079</v>
      </c>
      <c r="D1132">
        <v>800000</v>
      </c>
      <c r="E1132">
        <v>660</v>
      </c>
      <c r="F1132" s="3">
        <v>689.77200637580472</v>
      </c>
    </row>
    <row r="1133" spans="1:6">
      <c r="A1133">
        <v>15</v>
      </c>
      <c r="B1133">
        <v>-90.372</v>
      </c>
      <c r="C1133">
        <v>4079</v>
      </c>
      <c r="D1133">
        <v>800000</v>
      </c>
      <c r="E1133">
        <v>728</v>
      </c>
      <c r="F1133" s="3">
        <v>716.4970191816742</v>
      </c>
    </row>
    <row r="1134" spans="1:6">
      <c r="A1134">
        <v>16</v>
      </c>
      <c r="B1134">
        <v>-90.256</v>
      </c>
      <c r="C1134">
        <v>4079</v>
      </c>
      <c r="D1134">
        <v>800000</v>
      </c>
      <c r="E1134">
        <v>776</v>
      </c>
      <c r="F1134" s="3">
        <v>736.73956491737101</v>
      </c>
    </row>
    <row r="1135" spans="1:6">
      <c r="A1135">
        <v>17</v>
      </c>
      <c r="B1135">
        <v>-90.14</v>
      </c>
      <c r="C1135">
        <v>4079</v>
      </c>
      <c r="D1135">
        <v>800000</v>
      </c>
      <c r="E1135">
        <v>791</v>
      </c>
      <c r="F1135" s="3">
        <v>748.05240250698853</v>
      </c>
    </row>
    <row r="1136" spans="1:6">
      <c r="A1136">
        <v>18</v>
      </c>
      <c r="B1136">
        <v>-90.025000000000006</v>
      </c>
      <c r="C1136">
        <v>4079</v>
      </c>
      <c r="D1136">
        <v>800000</v>
      </c>
      <c r="E1136">
        <v>770</v>
      </c>
      <c r="F1136" s="3">
        <v>749.50570742718378</v>
      </c>
    </row>
    <row r="1137" spans="1:6">
      <c r="A1137">
        <v>19</v>
      </c>
      <c r="B1137">
        <v>-89.918999999999997</v>
      </c>
      <c r="C1137">
        <v>4079</v>
      </c>
      <c r="D1137">
        <v>800000</v>
      </c>
      <c r="E1137">
        <v>704</v>
      </c>
      <c r="F1137" s="3">
        <v>742.63396046160801</v>
      </c>
    </row>
    <row r="1138" spans="1:6">
      <c r="A1138">
        <v>20</v>
      </c>
      <c r="B1138">
        <v>-89.805999999999997</v>
      </c>
      <c r="C1138">
        <v>4079</v>
      </c>
      <c r="D1138">
        <v>800000</v>
      </c>
      <c r="E1138">
        <v>688</v>
      </c>
      <c r="F1138" s="3">
        <v>728.21405578699262</v>
      </c>
    </row>
    <row r="1139" spans="1:6">
      <c r="A1139">
        <v>21</v>
      </c>
      <c r="B1139">
        <v>-89.691000000000003</v>
      </c>
      <c r="C1139">
        <v>4079</v>
      </c>
      <c r="D1139">
        <v>800000</v>
      </c>
      <c r="E1139">
        <v>714</v>
      </c>
      <c r="F1139" s="3">
        <v>708.55172560081951</v>
      </c>
    </row>
    <row r="1140" spans="1:6">
      <c r="A1140">
        <v>22</v>
      </c>
      <c r="B1140">
        <v>-89.576999999999998</v>
      </c>
      <c r="C1140">
        <v>4079</v>
      </c>
      <c r="D1140">
        <v>800000</v>
      </c>
      <c r="E1140">
        <v>684</v>
      </c>
      <c r="F1140" s="3">
        <v>687.00209216871406</v>
      </c>
    </row>
    <row r="1141" spans="1:6">
      <c r="A1141">
        <v>23</v>
      </c>
      <c r="B1141">
        <v>-89.457999999999998</v>
      </c>
      <c r="C1141">
        <v>4079</v>
      </c>
      <c r="D1141">
        <v>800000</v>
      </c>
      <c r="E1141">
        <v>668</v>
      </c>
      <c r="F1141" s="3">
        <v>665.22006208224207</v>
      </c>
    </row>
    <row r="1142" spans="1:6">
      <c r="A1142">
        <v>24</v>
      </c>
      <c r="B1142">
        <v>-89.341999999999999</v>
      </c>
      <c r="C1142">
        <v>4079</v>
      </c>
      <c r="D1142">
        <v>800000</v>
      </c>
      <c r="E1142">
        <v>663</v>
      </c>
      <c r="F1142" s="3">
        <v>646.8476766540432</v>
      </c>
    </row>
    <row r="1143" spans="1:6">
      <c r="A1143">
        <v>25</v>
      </c>
      <c r="B1143">
        <v>-89.234999999999999</v>
      </c>
      <c r="C1143">
        <v>4079</v>
      </c>
      <c r="D1143">
        <v>800000</v>
      </c>
      <c r="E1143">
        <v>611</v>
      </c>
      <c r="F1143" s="3">
        <v>633.48960234786364</v>
      </c>
    </row>
    <row r="1144" spans="1:6">
      <c r="A1144">
        <v>26</v>
      </c>
      <c r="B1144">
        <v>-89.13</v>
      </c>
      <c r="C1144">
        <v>4079</v>
      </c>
      <c r="D1144">
        <v>800000</v>
      </c>
      <c r="E1144">
        <v>662</v>
      </c>
      <c r="F1144" s="3">
        <v>624.04508224549829</v>
      </c>
    </row>
    <row r="1145" spans="1:6">
      <c r="A1145">
        <v>27</v>
      </c>
      <c r="B1145">
        <v>-89.016000000000005</v>
      </c>
      <c r="C1145">
        <v>4079</v>
      </c>
      <c r="D1145">
        <v>800000</v>
      </c>
      <c r="E1145">
        <v>632</v>
      </c>
      <c r="F1145" s="3">
        <v>617.68668407050984</v>
      </c>
    </row>
    <row r="1146" spans="1:6">
      <c r="A1146">
        <v>28</v>
      </c>
      <c r="B1146">
        <v>-88.896000000000001</v>
      </c>
      <c r="C1146">
        <v>4079</v>
      </c>
      <c r="D1146">
        <v>800000</v>
      </c>
      <c r="E1146">
        <v>620</v>
      </c>
      <c r="F1146" s="3">
        <v>614.71397235212987</v>
      </c>
    </row>
    <row r="1147" spans="1:6">
      <c r="A1147">
        <v>29</v>
      </c>
      <c r="B1147">
        <v>-88.790999999999997</v>
      </c>
      <c r="C1147">
        <v>4079</v>
      </c>
      <c r="D1147">
        <v>800000</v>
      </c>
      <c r="E1147">
        <v>627</v>
      </c>
      <c r="F1147" s="3">
        <v>614.54425520335178</v>
      </c>
    </row>
    <row r="1148" spans="1:6">
      <c r="A1148">
        <v>30</v>
      </c>
      <c r="B1148">
        <v>-88.671999999999997</v>
      </c>
      <c r="C1148">
        <v>4079</v>
      </c>
      <c r="D1148">
        <v>800000</v>
      </c>
      <c r="E1148">
        <v>606</v>
      </c>
      <c r="F1148" s="3">
        <v>616.31132240376496</v>
      </c>
    </row>
    <row r="1149" spans="1:6">
      <c r="A1149">
        <v>31</v>
      </c>
      <c r="B1149">
        <v>-88.56</v>
      </c>
      <c r="C1149">
        <v>4079</v>
      </c>
      <c r="D1149">
        <v>800000</v>
      </c>
      <c r="E1149">
        <v>582</v>
      </c>
      <c r="F1149" s="3">
        <v>619.25088835858037</v>
      </c>
    </row>
    <row r="1150" spans="1:6">
      <c r="A1150">
        <v>32</v>
      </c>
      <c r="B1150">
        <v>-88.451999999999998</v>
      </c>
      <c r="C1150">
        <v>4079</v>
      </c>
      <c r="D1150">
        <v>800000</v>
      </c>
      <c r="E1150">
        <v>632</v>
      </c>
      <c r="F1150" s="3">
        <v>622.81816589618325</v>
      </c>
    </row>
    <row r="1151" spans="1:6">
      <c r="A1151" t="s">
        <v>0</v>
      </c>
    </row>
    <row r="1152" spans="1:6">
      <c r="A1152" t="s">
        <v>0</v>
      </c>
    </row>
    <row r="1153" spans="1:6">
      <c r="A1153" t="s">
        <v>0</v>
      </c>
    </row>
    <row r="1154" spans="1:6">
      <c r="A1154" t="s">
        <v>0</v>
      </c>
    </row>
    <row r="1155" spans="1:6">
      <c r="A1155" t="s">
        <v>56</v>
      </c>
    </row>
    <row r="1156" spans="1:6">
      <c r="A1156" t="s">
        <v>2</v>
      </c>
    </row>
    <row r="1157" spans="1:6">
      <c r="A1157" t="s">
        <v>3</v>
      </c>
    </row>
    <row r="1158" spans="1:6">
      <c r="A1158" t="s">
        <v>4</v>
      </c>
    </row>
    <row r="1159" spans="1:6">
      <c r="A1159" t="s">
        <v>5</v>
      </c>
    </row>
    <row r="1160" spans="1:6">
      <c r="A1160" t="s">
        <v>57</v>
      </c>
    </row>
    <row r="1161" spans="1:6">
      <c r="A1161" t="s">
        <v>7</v>
      </c>
    </row>
    <row r="1162" spans="1:6">
      <c r="A1162" t="s">
        <v>8</v>
      </c>
    </row>
    <row r="1163" spans="1:6">
      <c r="A1163" t="s">
        <v>9</v>
      </c>
    </row>
    <row r="1164" spans="1:6">
      <c r="A1164" t="s">
        <v>10</v>
      </c>
    </row>
    <row r="1165" spans="1:6">
      <c r="A1165" t="s">
        <v>11</v>
      </c>
    </row>
    <row r="1166" spans="1:6">
      <c r="A1166" t="s">
        <v>0</v>
      </c>
    </row>
    <row r="1167" spans="1:6">
      <c r="A1167" t="s">
        <v>0</v>
      </c>
    </row>
    <row r="1168" spans="1:6">
      <c r="A1168" t="s">
        <v>123</v>
      </c>
      <c r="B1168" t="s">
        <v>102</v>
      </c>
      <c r="C1168" t="s">
        <v>105</v>
      </c>
      <c r="D1168" t="s">
        <v>122</v>
      </c>
      <c r="E1168" t="s">
        <v>121</v>
      </c>
      <c r="F1168" t="s">
        <v>142</v>
      </c>
    </row>
    <row r="1169" spans="1:10">
      <c r="A1169">
        <v>1</v>
      </c>
      <c r="B1169">
        <v>-91.947999999999993</v>
      </c>
      <c r="C1169">
        <v>4073</v>
      </c>
      <c r="D1169">
        <v>800000</v>
      </c>
      <c r="E1169">
        <v>423</v>
      </c>
      <c r="F1169" s="3"/>
      <c r="J1169" t="s">
        <v>176</v>
      </c>
    </row>
    <row r="1170" spans="1:10">
      <c r="A1170">
        <v>2</v>
      </c>
      <c r="B1170">
        <v>-91.838999999999999</v>
      </c>
      <c r="C1170">
        <v>4073</v>
      </c>
      <c r="D1170">
        <v>800000</v>
      </c>
      <c r="E1170">
        <v>421</v>
      </c>
      <c r="F1170" s="3"/>
    </row>
    <row r="1171" spans="1:10">
      <c r="A1171">
        <v>3</v>
      </c>
      <c r="B1171">
        <v>-91.724000000000004</v>
      </c>
      <c r="C1171">
        <v>4073</v>
      </c>
      <c r="D1171">
        <v>800000</v>
      </c>
      <c r="E1171">
        <v>487</v>
      </c>
      <c r="F1171" s="3"/>
    </row>
    <row r="1172" spans="1:10">
      <c r="A1172">
        <v>4</v>
      </c>
      <c r="B1172">
        <v>-91.611999999999995</v>
      </c>
      <c r="C1172">
        <v>4073</v>
      </c>
      <c r="D1172">
        <v>800000</v>
      </c>
      <c r="E1172">
        <v>474</v>
      </c>
      <c r="F1172" s="3">
        <v>482.307520234935</v>
      </c>
    </row>
    <row r="1173" spans="1:10">
      <c r="A1173">
        <v>5</v>
      </c>
      <c r="B1173">
        <v>-91.5</v>
      </c>
      <c r="C1173">
        <v>4073</v>
      </c>
      <c r="D1173">
        <v>800000</v>
      </c>
      <c r="E1173">
        <v>471</v>
      </c>
      <c r="F1173" s="3">
        <v>488.65821398079765</v>
      </c>
    </row>
    <row r="1174" spans="1:10">
      <c r="A1174">
        <v>6</v>
      </c>
      <c r="B1174">
        <v>-91.394000000000005</v>
      </c>
      <c r="C1174">
        <v>4073</v>
      </c>
      <c r="D1174">
        <v>800000</v>
      </c>
      <c r="E1174">
        <v>510</v>
      </c>
      <c r="F1174" s="3">
        <v>495.51354031582099</v>
      </c>
    </row>
    <row r="1175" spans="1:10">
      <c r="A1175">
        <v>7</v>
      </c>
      <c r="B1175">
        <v>-91.281000000000006</v>
      </c>
      <c r="C1175">
        <v>4073</v>
      </c>
      <c r="D1175">
        <v>800000</v>
      </c>
      <c r="E1175">
        <v>505</v>
      </c>
      <c r="F1175" s="3">
        <v>504.43828821184314</v>
      </c>
    </row>
    <row r="1176" spans="1:10">
      <c r="A1176">
        <v>8</v>
      </c>
      <c r="B1176">
        <v>-91.165000000000006</v>
      </c>
      <c r="C1176">
        <v>4073</v>
      </c>
      <c r="D1176">
        <v>800000</v>
      </c>
      <c r="E1176">
        <v>517</v>
      </c>
      <c r="F1176" s="3">
        <v>516.46626967702105</v>
      </c>
    </row>
    <row r="1177" spans="1:10">
      <c r="A1177">
        <v>9</v>
      </c>
      <c r="B1177">
        <v>-91.049000000000007</v>
      </c>
      <c r="C1177">
        <v>4073</v>
      </c>
      <c r="D1177">
        <v>800000</v>
      </c>
      <c r="E1177">
        <v>554</v>
      </c>
      <c r="F1177" s="3">
        <v>532.90328204301716</v>
      </c>
    </row>
    <row r="1178" spans="1:10">
      <c r="A1178">
        <v>10</v>
      </c>
      <c r="B1178">
        <v>-90.933999999999997</v>
      </c>
      <c r="C1178">
        <v>4073</v>
      </c>
      <c r="D1178">
        <v>800000</v>
      </c>
      <c r="E1178">
        <v>552</v>
      </c>
      <c r="F1178" s="3">
        <v>555.12421644035817</v>
      </c>
    </row>
    <row r="1179" spans="1:10">
      <c r="A1179">
        <v>11</v>
      </c>
      <c r="B1179">
        <v>-90.823999999999998</v>
      </c>
      <c r="C1179">
        <v>4073</v>
      </c>
      <c r="D1179">
        <v>800000</v>
      </c>
      <c r="E1179">
        <v>609</v>
      </c>
      <c r="F1179" s="3">
        <v>582.96093188077066</v>
      </c>
    </row>
    <row r="1180" spans="1:10">
      <c r="A1180">
        <v>12</v>
      </c>
      <c r="B1180">
        <v>-90.709000000000003</v>
      </c>
      <c r="C1180">
        <v>4073</v>
      </c>
      <c r="D1180">
        <v>800000</v>
      </c>
      <c r="E1180">
        <v>602</v>
      </c>
      <c r="F1180" s="3">
        <v>619.01008641421527</v>
      </c>
    </row>
    <row r="1181" spans="1:10">
      <c r="A1181">
        <v>13</v>
      </c>
      <c r="B1181">
        <v>-90.594999999999999</v>
      </c>
      <c r="C1181">
        <v>4073</v>
      </c>
      <c r="D1181">
        <v>800000</v>
      </c>
      <c r="E1181">
        <v>637</v>
      </c>
      <c r="F1181" s="3">
        <v>660.16638757838064</v>
      </c>
    </row>
    <row r="1182" spans="1:10">
      <c r="A1182">
        <v>14</v>
      </c>
      <c r="B1182">
        <v>-90.486999999999995</v>
      </c>
      <c r="C1182">
        <v>4073</v>
      </c>
      <c r="D1182">
        <v>800000</v>
      </c>
      <c r="E1182">
        <v>697</v>
      </c>
      <c r="F1182" s="3">
        <v>700.95260745868643</v>
      </c>
    </row>
    <row r="1183" spans="1:10">
      <c r="A1183">
        <v>15</v>
      </c>
      <c r="B1183">
        <v>-90.372</v>
      </c>
      <c r="C1183">
        <v>4073</v>
      </c>
      <c r="D1183">
        <v>800000</v>
      </c>
      <c r="E1183">
        <v>767</v>
      </c>
      <c r="F1183" s="3">
        <v>741.35425960345776</v>
      </c>
    </row>
    <row r="1184" spans="1:10">
      <c r="A1184">
        <v>16</v>
      </c>
      <c r="B1184">
        <v>-90.256</v>
      </c>
      <c r="C1184">
        <v>4073</v>
      </c>
      <c r="D1184">
        <v>800000</v>
      </c>
      <c r="E1184">
        <v>737</v>
      </c>
      <c r="F1184" s="3">
        <v>773.17016651235838</v>
      </c>
    </row>
    <row r="1185" spans="1:6">
      <c r="A1185">
        <v>17</v>
      </c>
      <c r="B1185">
        <v>-90.14</v>
      </c>
      <c r="C1185">
        <v>4073</v>
      </c>
      <c r="D1185">
        <v>800000</v>
      </c>
      <c r="E1185">
        <v>838</v>
      </c>
      <c r="F1185" s="3">
        <v>791.05173759121021</v>
      </c>
    </row>
    <row r="1186" spans="1:6">
      <c r="A1186">
        <v>18</v>
      </c>
      <c r="B1186">
        <v>-90.025000000000006</v>
      </c>
      <c r="C1186">
        <v>4073</v>
      </c>
      <c r="D1186">
        <v>800000</v>
      </c>
      <c r="E1186">
        <v>788</v>
      </c>
      <c r="F1186" s="3">
        <v>792.59216264410088</v>
      </c>
    </row>
    <row r="1187" spans="1:6">
      <c r="A1187">
        <v>19</v>
      </c>
      <c r="B1187">
        <v>-89.918999999999997</v>
      </c>
      <c r="C1187">
        <v>4073</v>
      </c>
      <c r="D1187">
        <v>800000</v>
      </c>
      <c r="E1187">
        <v>774</v>
      </c>
      <c r="F1187" s="3">
        <v>780.39025582842589</v>
      </c>
    </row>
    <row r="1188" spans="1:6">
      <c r="A1188">
        <v>20</v>
      </c>
      <c r="B1188">
        <v>-89.805999999999997</v>
      </c>
      <c r="C1188">
        <v>4073</v>
      </c>
      <c r="D1188">
        <v>800000</v>
      </c>
      <c r="E1188">
        <v>774</v>
      </c>
      <c r="F1188" s="3">
        <v>756.31583637039319</v>
      </c>
    </row>
    <row r="1189" spans="1:6">
      <c r="A1189">
        <v>21</v>
      </c>
      <c r="B1189">
        <v>-89.691000000000003</v>
      </c>
      <c r="C1189">
        <v>4073</v>
      </c>
      <c r="D1189">
        <v>800000</v>
      </c>
      <c r="E1189">
        <v>707</v>
      </c>
      <c r="F1189" s="3">
        <v>725.33072511120486</v>
      </c>
    </row>
    <row r="1190" spans="1:6">
      <c r="A1190">
        <v>22</v>
      </c>
      <c r="B1190">
        <v>-89.576999999999998</v>
      </c>
      <c r="C1190">
        <v>4073</v>
      </c>
      <c r="D1190">
        <v>800000</v>
      </c>
      <c r="E1190">
        <v>680</v>
      </c>
      <c r="F1190" s="3">
        <v>693.76011227632023</v>
      </c>
    </row>
    <row r="1191" spans="1:6">
      <c r="A1191">
        <v>23</v>
      </c>
      <c r="B1191">
        <v>-89.457999999999998</v>
      </c>
      <c r="C1191">
        <v>4073</v>
      </c>
      <c r="D1191">
        <v>800000</v>
      </c>
      <c r="E1191">
        <v>667</v>
      </c>
      <c r="F1191" s="3">
        <v>664.76338667917935</v>
      </c>
    </row>
    <row r="1192" spans="1:6">
      <c r="A1192">
        <v>24</v>
      </c>
      <c r="B1192">
        <v>-89.341999999999999</v>
      </c>
      <c r="C1192">
        <v>4073</v>
      </c>
      <c r="D1192">
        <v>800000</v>
      </c>
      <c r="E1192">
        <v>643</v>
      </c>
      <c r="F1192" s="3">
        <v>643.18878309818911</v>
      </c>
    </row>
    <row r="1193" spans="1:6">
      <c r="A1193">
        <v>25</v>
      </c>
      <c r="B1193">
        <v>-89.234999999999999</v>
      </c>
      <c r="C1193">
        <v>4073</v>
      </c>
      <c r="D1193">
        <v>800000</v>
      </c>
      <c r="E1193">
        <v>611</v>
      </c>
      <c r="F1193" s="3">
        <v>629.82464371287324</v>
      </c>
    </row>
    <row r="1194" spans="1:6">
      <c r="A1194">
        <v>26</v>
      </c>
      <c r="B1194">
        <v>-89.13</v>
      </c>
      <c r="C1194">
        <v>4073</v>
      </c>
      <c r="D1194">
        <v>800000</v>
      </c>
      <c r="E1194">
        <v>685</v>
      </c>
      <c r="F1194" s="3">
        <v>622.28119225640592</v>
      </c>
    </row>
    <row r="1195" spans="1:6">
      <c r="A1195">
        <v>27</v>
      </c>
      <c r="B1195">
        <v>-89.016000000000005</v>
      </c>
      <c r="C1195">
        <v>4073</v>
      </c>
      <c r="D1195">
        <v>800000</v>
      </c>
      <c r="E1195">
        <v>626</v>
      </c>
      <c r="F1195" s="3">
        <v>619.08515634413232</v>
      </c>
    </row>
    <row r="1196" spans="1:6">
      <c r="A1196">
        <v>28</v>
      </c>
      <c r="B1196">
        <v>-88.896000000000001</v>
      </c>
      <c r="C1196">
        <v>4073</v>
      </c>
      <c r="D1196">
        <v>800000</v>
      </c>
      <c r="E1196">
        <v>615</v>
      </c>
      <c r="F1196" s="3">
        <v>619.69566622162392</v>
      </c>
    </row>
    <row r="1197" spans="1:6">
      <c r="A1197">
        <v>29</v>
      </c>
      <c r="B1197">
        <v>-88.790999999999997</v>
      </c>
      <c r="C1197">
        <v>4073</v>
      </c>
      <c r="D1197">
        <v>800000</v>
      </c>
      <c r="E1197">
        <v>611</v>
      </c>
      <c r="F1197" s="3">
        <v>622.36621727006263</v>
      </c>
    </row>
    <row r="1198" spans="1:6">
      <c r="A1198">
        <v>30</v>
      </c>
      <c r="B1198">
        <v>-88.671999999999997</v>
      </c>
      <c r="C1198">
        <v>4073</v>
      </c>
      <c r="D1198">
        <v>800000</v>
      </c>
      <c r="E1198">
        <v>605</v>
      </c>
      <c r="F1198" s="3">
        <v>626.78461008091199</v>
      </c>
    </row>
    <row r="1199" spans="1:6">
      <c r="A1199">
        <v>31</v>
      </c>
      <c r="B1199">
        <v>-88.56</v>
      </c>
      <c r="C1199">
        <v>4073</v>
      </c>
      <c r="D1199">
        <v>800000</v>
      </c>
      <c r="E1199">
        <v>590</v>
      </c>
      <c r="F1199" s="3">
        <v>631.66923279986702</v>
      </c>
    </row>
    <row r="1200" spans="1:6">
      <c r="A1200">
        <v>32</v>
      </c>
      <c r="B1200">
        <v>-88.451999999999998</v>
      </c>
      <c r="C1200">
        <v>4073</v>
      </c>
      <c r="D1200">
        <v>800000</v>
      </c>
      <c r="E1200">
        <v>688</v>
      </c>
      <c r="F1200" s="3">
        <v>636.70593341913889</v>
      </c>
    </row>
    <row r="1201" spans="1:1">
      <c r="A1201" t="s">
        <v>0</v>
      </c>
    </row>
    <row r="1202" spans="1:1">
      <c r="A1202" t="s">
        <v>0</v>
      </c>
    </row>
    <row r="1203" spans="1:1">
      <c r="A1203" t="s">
        <v>0</v>
      </c>
    </row>
    <row r="1204" spans="1:1">
      <c r="A1204" t="s">
        <v>0</v>
      </c>
    </row>
    <row r="1205" spans="1:1">
      <c r="A1205" t="s">
        <v>58</v>
      </c>
    </row>
    <row r="1206" spans="1:1">
      <c r="A1206" t="s">
        <v>2</v>
      </c>
    </row>
    <row r="1207" spans="1:1">
      <c r="A1207" t="s">
        <v>3</v>
      </c>
    </row>
    <row r="1208" spans="1:1">
      <c r="A1208" t="s">
        <v>4</v>
      </c>
    </row>
    <row r="1209" spans="1:1">
      <c r="A1209" t="s">
        <v>5</v>
      </c>
    </row>
    <row r="1210" spans="1:1">
      <c r="A1210" t="s">
        <v>59</v>
      </c>
    </row>
    <row r="1211" spans="1:1">
      <c r="A1211" t="s">
        <v>7</v>
      </c>
    </row>
    <row r="1212" spans="1:1">
      <c r="A1212" t="s">
        <v>8</v>
      </c>
    </row>
    <row r="1213" spans="1:1">
      <c r="A1213" t="s">
        <v>9</v>
      </c>
    </row>
    <row r="1214" spans="1:1">
      <c r="A1214" t="s">
        <v>10</v>
      </c>
    </row>
    <row r="1215" spans="1:1">
      <c r="A1215" t="s">
        <v>11</v>
      </c>
    </row>
    <row r="1216" spans="1:1">
      <c r="A1216" t="s">
        <v>0</v>
      </c>
    </row>
    <row r="1217" spans="1:10">
      <c r="A1217" t="s">
        <v>0</v>
      </c>
    </row>
    <row r="1218" spans="1:10">
      <c r="A1218" t="s">
        <v>123</v>
      </c>
      <c r="B1218" t="s">
        <v>102</v>
      </c>
      <c r="C1218" t="s">
        <v>105</v>
      </c>
      <c r="D1218" t="s">
        <v>122</v>
      </c>
      <c r="E1218" t="s">
        <v>121</v>
      </c>
      <c r="F1218" t="s">
        <v>142</v>
      </c>
    </row>
    <row r="1219" spans="1:10">
      <c r="A1219">
        <v>1</v>
      </c>
      <c r="B1219">
        <v>-91.947999999999993</v>
      </c>
      <c r="C1219">
        <v>4081</v>
      </c>
      <c r="D1219">
        <v>800000</v>
      </c>
      <c r="E1219">
        <v>423</v>
      </c>
      <c r="F1219" s="3"/>
      <c r="J1219" t="s">
        <v>177</v>
      </c>
    </row>
    <row r="1220" spans="1:10">
      <c r="A1220">
        <v>2</v>
      </c>
      <c r="B1220">
        <v>-91.838999999999999</v>
      </c>
      <c r="C1220">
        <v>4081</v>
      </c>
      <c r="D1220">
        <v>800000</v>
      </c>
      <c r="E1220">
        <v>440</v>
      </c>
      <c r="F1220" s="3"/>
    </row>
    <row r="1221" spans="1:10">
      <c r="A1221">
        <v>3</v>
      </c>
      <c r="B1221">
        <v>-91.724000000000004</v>
      </c>
      <c r="C1221">
        <v>4081</v>
      </c>
      <c r="D1221">
        <v>800000</v>
      </c>
      <c r="E1221">
        <v>449</v>
      </c>
      <c r="F1221" s="3"/>
    </row>
    <row r="1222" spans="1:10">
      <c r="A1222">
        <v>4</v>
      </c>
      <c r="B1222">
        <v>-91.611999999999995</v>
      </c>
      <c r="C1222">
        <v>4081</v>
      </c>
      <c r="D1222">
        <v>800000</v>
      </c>
      <c r="E1222">
        <v>463</v>
      </c>
      <c r="F1222" s="3">
        <v>486.55256055941391</v>
      </c>
    </row>
    <row r="1223" spans="1:10">
      <c r="A1223">
        <v>5</v>
      </c>
      <c r="B1223">
        <v>-91.5</v>
      </c>
      <c r="C1223">
        <v>4081</v>
      </c>
      <c r="D1223">
        <v>800000</v>
      </c>
      <c r="E1223">
        <v>482</v>
      </c>
      <c r="F1223" s="3">
        <v>492.05267692547983</v>
      </c>
    </row>
    <row r="1224" spans="1:10">
      <c r="A1224">
        <v>6</v>
      </c>
      <c r="B1224">
        <v>-91.394000000000005</v>
      </c>
      <c r="C1224">
        <v>4081</v>
      </c>
      <c r="D1224">
        <v>800000</v>
      </c>
      <c r="E1224">
        <v>497</v>
      </c>
      <c r="F1224" s="3">
        <v>497.88245180906614</v>
      </c>
    </row>
    <row r="1225" spans="1:10">
      <c r="A1225">
        <v>7</v>
      </c>
      <c r="B1225">
        <v>-91.281000000000006</v>
      </c>
      <c r="C1225">
        <v>4081</v>
      </c>
      <c r="D1225">
        <v>800000</v>
      </c>
      <c r="E1225">
        <v>515</v>
      </c>
      <c r="F1225" s="3">
        <v>505.31501796231157</v>
      </c>
    </row>
    <row r="1226" spans="1:10">
      <c r="A1226">
        <v>8</v>
      </c>
      <c r="B1226">
        <v>-91.165000000000006</v>
      </c>
      <c r="C1226">
        <v>4081</v>
      </c>
      <c r="D1226">
        <v>800000</v>
      </c>
      <c r="E1226">
        <v>552</v>
      </c>
      <c r="F1226" s="3">
        <v>515.15637329266303</v>
      </c>
    </row>
    <row r="1227" spans="1:10">
      <c r="A1227">
        <v>9</v>
      </c>
      <c r="B1227">
        <v>-91.049000000000007</v>
      </c>
      <c r="C1227">
        <v>4081</v>
      </c>
      <c r="D1227">
        <v>800000</v>
      </c>
      <c r="E1227">
        <v>525</v>
      </c>
      <c r="F1227" s="3">
        <v>528.50443896668116</v>
      </c>
    </row>
    <row r="1228" spans="1:10">
      <c r="A1228">
        <v>10</v>
      </c>
      <c r="B1228">
        <v>-90.933999999999997</v>
      </c>
      <c r="C1228">
        <v>4081</v>
      </c>
      <c r="D1228">
        <v>800000</v>
      </c>
      <c r="E1228">
        <v>581</v>
      </c>
      <c r="F1228" s="3">
        <v>546.63665150518455</v>
      </c>
    </row>
    <row r="1229" spans="1:10">
      <c r="A1229">
        <v>11</v>
      </c>
      <c r="B1229">
        <v>-90.823999999999998</v>
      </c>
      <c r="C1229">
        <v>4081</v>
      </c>
      <c r="D1229">
        <v>800000</v>
      </c>
      <c r="E1229">
        <v>563</v>
      </c>
      <c r="F1229" s="3">
        <v>569.70594105066823</v>
      </c>
    </row>
    <row r="1230" spans="1:10">
      <c r="A1230">
        <v>12</v>
      </c>
      <c r="B1230">
        <v>-90.709000000000003</v>
      </c>
      <c r="C1230">
        <v>4081</v>
      </c>
      <c r="D1230">
        <v>800000</v>
      </c>
      <c r="E1230">
        <v>583</v>
      </c>
      <c r="F1230" s="3">
        <v>600.33889076982393</v>
      </c>
    </row>
    <row r="1231" spans="1:10">
      <c r="A1231">
        <v>13</v>
      </c>
      <c r="B1231">
        <v>-90.594999999999999</v>
      </c>
      <c r="C1231">
        <v>4081</v>
      </c>
      <c r="D1231">
        <v>800000</v>
      </c>
      <c r="E1231">
        <v>620</v>
      </c>
      <c r="F1231" s="3">
        <v>636.54959951113096</v>
      </c>
    </row>
    <row r="1232" spans="1:10">
      <c r="A1232">
        <v>14</v>
      </c>
      <c r="B1232">
        <v>-90.486999999999995</v>
      </c>
      <c r="C1232">
        <v>4081</v>
      </c>
      <c r="D1232">
        <v>800000</v>
      </c>
      <c r="E1232">
        <v>696</v>
      </c>
      <c r="F1232" s="3">
        <v>674.06056890928039</v>
      </c>
    </row>
    <row r="1233" spans="1:6">
      <c r="A1233">
        <v>15</v>
      </c>
      <c r="B1233">
        <v>-90.372</v>
      </c>
      <c r="C1233">
        <v>4081</v>
      </c>
      <c r="D1233">
        <v>800000</v>
      </c>
      <c r="E1233">
        <v>726</v>
      </c>
      <c r="F1233" s="3">
        <v>713.53238407434731</v>
      </c>
    </row>
    <row r="1234" spans="1:6">
      <c r="A1234">
        <v>16</v>
      </c>
      <c r="B1234">
        <v>-90.256</v>
      </c>
      <c r="C1234">
        <v>4081</v>
      </c>
      <c r="D1234">
        <v>800000</v>
      </c>
      <c r="E1234">
        <v>696</v>
      </c>
      <c r="F1234" s="3">
        <v>747.72887650610187</v>
      </c>
    </row>
    <row r="1235" spans="1:6">
      <c r="A1235">
        <v>17</v>
      </c>
      <c r="B1235">
        <v>-90.14</v>
      </c>
      <c r="C1235">
        <v>4081</v>
      </c>
      <c r="D1235">
        <v>800000</v>
      </c>
      <c r="E1235">
        <v>791</v>
      </c>
      <c r="F1235" s="3">
        <v>771.17352136821864</v>
      </c>
    </row>
    <row r="1236" spans="1:6">
      <c r="A1236">
        <v>18</v>
      </c>
      <c r="B1236">
        <v>-90.025000000000006</v>
      </c>
      <c r="C1236">
        <v>4081</v>
      </c>
      <c r="D1236">
        <v>800000</v>
      </c>
      <c r="E1236">
        <v>808</v>
      </c>
      <c r="F1236" s="3">
        <v>780.33322593521166</v>
      </c>
    </row>
    <row r="1237" spans="1:6">
      <c r="A1237">
        <v>19</v>
      </c>
      <c r="B1237">
        <v>-89.918999999999997</v>
      </c>
      <c r="C1237">
        <v>4081</v>
      </c>
      <c r="D1237">
        <v>800000</v>
      </c>
      <c r="E1237">
        <v>785</v>
      </c>
      <c r="F1237" s="3">
        <v>775.60263487931752</v>
      </c>
    </row>
    <row r="1238" spans="1:6">
      <c r="A1238">
        <v>20</v>
      </c>
      <c r="B1238">
        <v>-89.805999999999997</v>
      </c>
      <c r="C1238">
        <v>4081</v>
      </c>
      <c r="D1238">
        <v>800000</v>
      </c>
      <c r="E1238">
        <v>744</v>
      </c>
      <c r="F1238" s="3">
        <v>758.40986224615835</v>
      </c>
    </row>
    <row r="1239" spans="1:6">
      <c r="A1239">
        <v>21</v>
      </c>
      <c r="B1239">
        <v>-89.691000000000003</v>
      </c>
      <c r="C1239">
        <v>4081</v>
      </c>
      <c r="D1239">
        <v>800000</v>
      </c>
      <c r="E1239">
        <v>746</v>
      </c>
      <c r="F1239" s="3">
        <v>732.05023958710535</v>
      </c>
    </row>
    <row r="1240" spans="1:6">
      <c r="A1240">
        <v>22</v>
      </c>
      <c r="B1240">
        <v>-89.576999999999998</v>
      </c>
      <c r="C1240">
        <v>4081</v>
      </c>
      <c r="D1240">
        <v>800000</v>
      </c>
      <c r="E1240">
        <v>661</v>
      </c>
      <c r="F1240" s="3">
        <v>702.18943788484728</v>
      </c>
    </row>
    <row r="1241" spans="1:6">
      <c r="A1241">
        <v>23</v>
      </c>
      <c r="B1241">
        <v>-89.457999999999998</v>
      </c>
      <c r="C1241">
        <v>4081</v>
      </c>
      <c r="D1241">
        <v>800000</v>
      </c>
      <c r="E1241">
        <v>700</v>
      </c>
      <c r="F1241" s="3">
        <v>672.22194175398147</v>
      </c>
    </row>
    <row r="1242" spans="1:6">
      <c r="A1242">
        <v>24</v>
      </c>
      <c r="B1242">
        <v>-89.341999999999999</v>
      </c>
      <c r="C1242">
        <v>4081</v>
      </c>
      <c r="D1242">
        <v>800000</v>
      </c>
      <c r="E1242">
        <v>648</v>
      </c>
      <c r="F1242" s="3">
        <v>647.84971409243155</v>
      </c>
    </row>
    <row r="1243" spans="1:6">
      <c r="A1243">
        <v>25</v>
      </c>
      <c r="B1243">
        <v>-89.234999999999999</v>
      </c>
      <c r="C1243">
        <v>4081</v>
      </c>
      <c r="D1243">
        <v>800000</v>
      </c>
      <c r="E1243">
        <v>629</v>
      </c>
      <c r="F1243" s="3">
        <v>631.16131307936655</v>
      </c>
    </row>
    <row r="1244" spans="1:6">
      <c r="A1244">
        <v>26</v>
      </c>
      <c r="B1244">
        <v>-89.13</v>
      </c>
      <c r="C1244">
        <v>4081</v>
      </c>
      <c r="D1244">
        <v>800000</v>
      </c>
      <c r="E1244">
        <v>654</v>
      </c>
      <c r="F1244" s="3">
        <v>620.32496960580067</v>
      </c>
    </row>
    <row r="1245" spans="1:6">
      <c r="A1245">
        <v>27</v>
      </c>
      <c r="B1245">
        <v>-89.016000000000005</v>
      </c>
      <c r="C1245">
        <v>4081</v>
      </c>
      <c r="D1245">
        <v>800000</v>
      </c>
      <c r="E1245">
        <v>582</v>
      </c>
      <c r="F1245" s="3">
        <v>613.98502549530792</v>
      </c>
    </row>
    <row r="1246" spans="1:6">
      <c r="A1246">
        <v>28</v>
      </c>
      <c r="B1246">
        <v>-88.896000000000001</v>
      </c>
      <c r="C1246">
        <v>4081</v>
      </c>
      <c r="D1246">
        <v>800000</v>
      </c>
      <c r="E1246">
        <v>604</v>
      </c>
      <c r="F1246" s="3">
        <v>611.98775445720435</v>
      </c>
    </row>
    <row r="1247" spans="1:6">
      <c r="A1247">
        <v>29</v>
      </c>
      <c r="B1247">
        <v>-88.790999999999997</v>
      </c>
      <c r="C1247">
        <v>4081</v>
      </c>
      <c r="D1247">
        <v>800000</v>
      </c>
      <c r="E1247">
        <v>591</v>
      </c>
      <c r="F1247" s="3">
        <v>612.94945191260672</v>
      </c>
    </row>
    <row r="1248" spans="1:6">
      <c r="A1248">
        <v>30</v>
      </c>
      <c r="B1248">
        <v>-88.671999999999997</v>
      </c>
      <c r="C1248">
        <v>4081</v>
      </c>
      <c r="D1248">
        <v>800000</v>
      </c>
      <c r="E1248">
        <v>595</v>
      </c>
      <c r="F1248" s="3">
        <v>615.9383454545989</v>
      </c>
    </row>
    <row r="1249" spans="1:6">
      <c r="A1249">
        <v>31</v>
      </c>
      <c r="B1249">
        <v>-88.56</v>
      </c>
      <c r="C1249">
        <v>4081</v>
      </c>
      <c r="D1249">
        <v>800000</v>
      </c>
      <c r="E1249">
        <v>617</v>
      </c>
      <c r="F1249" s="3">
        <v>619.81377790462534</v>
      </c>
    </row>
    <row r="1250" spans="1:6">
      <c r="A1250">
        <v>32</v>
      </c>
      <c r="B1250">
        <v>-88.451999999999998</v>
      </c>
      <c r="C1250">
        <v>4081</v>
      </c>
      <c r="D1250">
        <v>800000</v>
      </c>
      <c r="E1250">
        <v>677</v>
      </c>
      <c r="F1250" s="3">
        <v>624.06396759687004</v>
      </c>
    </row>
    <row r="1251" spans="1:6">
      <c r="A1251" t="s">
        <v>0</v>
      </c>
    </row>
    <row r="1252" spans="1:6">
      <c r="A1252" t="s">
        <v>0</v>
      </c>
    </row>
    <row r="1253" spans="1:6">
      <c r="A1253" t="s">
        <v>0</v>
      </c>
    </row>
    <row r="1254" spans="1:6">
      <c r="A1254" t="s">
        <v>0</v>
      </c>
    </row>
    <row r="1255" spans="1:6">
      <c r="A1255" t="s">
        <v>60</v>
      </c>
    </row>
    <row r="1256" spans="1:6">
      <c r="A1256" t="s">
        <v>2</v>
      </c>
    </row>
    <row r="1257" spans="1:6">
      <c r="A1257" t="s">
        <v>3</v>
      </c>
    </row>
    <row r="1258" spans="1:6">
      <c r="A1258" t="s">
        <v>4</v>
      </c>
    </row>
    <row r="1259" spans="1:6">
      <c r="A1259" t="s">
        <v>5</v>
      </c>
    </row>
    <row r="1260" spans="1:6">
      <c r="A1260" t="s">
        <v>61</v>
      </c>
    </row>
    <row r="1261" spans="1:6">
      <c r="A1261" t="s">
        <v>7</v>
      </c>
    </row>
    <row r="1262" spans="1:6">
      <c r="A1262" t="s">
        <v>8</v>
      </c>
    </row>
    <row r="1263" spans="1:6">
      <c r="A1263" t="s">
        <v>9</v>
      </c>
    </row>
    <row r="1264" spans="1:6">
      <c r="A1264" t="s">
        <v>10</v>
      </c>
    </row>
    <row r="1265" spans="1:10">
      <c r="A1265" t="s">
        <v>11</v>
      </c>
    </row>
    <row r="1266" spans="1:10">
      <c r="A1266" t="s">
        <v>0</v>
      </c>
    </row>
    <row r="1267" spans="1:10">
      <c r="A1267" t="s">
        <v>0</v>
      </c>
    </row>
    <row r="1268" spans="1:10">
      <c r="A1268" t="s">
        <v>123</v>
      </c>
      <c r="B1268" t="s">
        <v>102</v>
      </c>
      <c r="C1268" t="s">
        <v>105</v>
      </c>
      <c r="D1268" t="s">
        <v>122</v>
      </c>
      <c r="E1268" t="s">
        <v>121</v>
      </c>
      <c r="F1268" t="s">
        <v>142</v>
      </c>
    </row>
    <row r="1269" spans="1:10">
      <c r="A1269">
        <v>1</v>
      </c>
      <c r="B1269">
        <v>-91.947999999999993</v>
      </c>
      <c r="C1269">
        <v>4091</v>
      </c>
      <c r="D1269">
        <v>800000</v>
      </c>
      <c r="E1269">
        <v>467</v>
      </c>
      <c r="F1269" s="3"/>
      <c r="J1269" t="s">
        <v>178</v>
      </c>
    </row>
    <row r="1270" spans="1:10">
      <c r="A1270">
        <v>2</v>
      </c>
      <c r="B1270">
        <v>-91.838999999999999</v>
      </c>
      <c r="C1270">
        <v>4091</v>
      </c>
      <c r="D1270">
        <v>800000</v>
      </c>
      <c r="E1270">
        <v>424</v>
      </c>
      <c r="F1270" s="3"/>
    </row>
    <row r="1271" spans="1:10">
      <c r="A1271">
        <v>3</v>
      </c>
      <c r="B1271">
        <v>-91.724000000000004</v>
      </c>
      <c r="C1271">
        <v>4091</v>
      </c>
      <c r="D1271">
        <v>800000</v>
      </c>
      <c r="E1271">
        <v>457</v>
      </c>
      <c r="F1271" s="3"/>
    </row>
    <row r="1272" spans="1:10">
      <c r="A1272">
        <v>4</v>
      </c>
      <c r="B1272">
        <v>-91.611999999999995</v>
      </c>
      <c r="C1272">
        <v>4091</v>
      </c>
      <c r="D1272">
        <v>800000</v>
      </c>
      <c r="E1272">
        <v>471</v>
      </c>
      <c r="F1272" s="3">
        <v>488.54711922507357</v>
      </c>
    </row>
    <row r="1273" spans="1:10">
      <c r="A1273">
        <v>5</v>
      </c>
      <c r="B1273">
        <v>-91.5</v>
      </c>
      <c r="C1273">
        <v>4091</v>
      </c>
      <c r="D1273">
        <v>800000</v>
      </c>
      <c r="E1273">
        <v>494</v>
      </c>
      <c r="F1273" s="3">
        <v>495.16386878369764</v>
      </c>
    </row>
    <row r="1274" spans="1:10">
      <c r="A1274">
        <v>6</v>
      </c>
      <c r="B1274">
        <v>-91.394000000000005</v>
      </c>
      <c r="C1274">
        <v>4091</v>
      </c>
      <c r="D1274">
        <v>800000</v>
      </c>
      <c r="E1274">
        <v>515</v>
      </c>
      <c r="F1274" s="3">
        <v>502.42617751539632</v>
      </c>
    </row>
    <row r="1275" spans="1:10">
      <c r="A1275">
        <v>7</v>
      </c>
      <c r="B1275">
        <v>-91.281000000000006</v>
      </c>
      <c r="C1275">
        <v>4091</v>
      </c>
      <c r="D1275">
        <v>800000</v>
      </c>
      <c r="E1275">
        <v>528</v>
      </c>
      <c r="F1275" s="3">
        <v>511.92688120171732</v>
      </c>
    </row>
    <row r="1276" spans="1:10">
      <c r="A1276">
        <v>8</v>
      </c>
      <c r="B1276">
        <v>-91.165000000000006</v>
      </c>
      <c r="C1276">
        <v>4091</v>
      </c>
      <c r="D1276">
        <v>800000</v>
      </c>
      <c r="E1276">
        <v>521</v>
      </c>
      <c r="F1276" s="3">
        <v>524.5554863450493</v>
      </c>
    </row>
    <row r="1277" spans="1:10">
      <c r="A1277">
        <v>9</v>
      </c>
      <c r="B1277">
        <v>-91.049000000000007</v>
      </c>
      <c r="C1277">
        <v>4091</v>
      </c>
      <c r="D1277">
        <v>800000</v>
      </c>
      <c r="E1277">
        <v>528</v>
      </c>
      <c r="F1277" s="3">
        <v>541.27239960795782</v>
      </c>
    </row>
    <row r="1278" spans="1:10">
      <c r="A1278">
        <v>10</v>
      </c>
      <c r="B1278">
        <v>-90.933999999999997</v>
      </c>
      <c r="C1278">
        <v>4091</v>
      </c>
      <c r="D1278">
        <v>800000</v>
      </c>
      <c r="E1278">
        <v>559</v>
      </c>
      <c r="F1278" s="3">
        <v>562.93413893196782</v>
      </c>
    </row>
    <row r="1279" spans="1:10">
      <c r="A1279">
        <v>11</v>
      </c>
      <c r="B1279">
        <v>-90.823999999999998</v>
      </c>
      <c r="C1279">
        <v>4091</v>
      </c>
      <c r="D1279">
        <v>800000</v>
      </c>
      <c r="E1279">
        <v>616</v>
      </c>
      <c r="F1279" s="3">
        <v>588.8877982618867</v>
      </c>
    </row>
    <row r="1280" spans="1:10">
      <c r="A1280">
        <v>12</v>
      </c>
      <c r="B1280">
        <v>-90.709000000000003</v>
      </c>
      <c r="C1280">
        <v>4091</v>
      </c>
      <c r="D1280">
        <v>800000</v>
      </c>
      <c r="E1280">
        <v>631</v>
      </c>
      <c r="F1280" s="3">
        <v>621.07202249070781</v>
      </c>
    </row>
    <row r="1281" spans="1:6">
      <c r="A1281">
        <v>13</v>
      </c>
      <c r="B1281">
        <v>-90.594999999999999</v>
      </c>
      <c r="C1281">
        <v>4091</v>
      </c>
      <c r="D1281">
        <v>800000</v>
      </c>
      <c r="E1281">
        <v>678</v>
      </c>
      <c r="F1281" s="3">
        <v>656.37393017155807</v>
      </c>
    </row>
    <row r="1282" spans="1:6">
      <c r="A1282">
        <v>14</v>
      </c>
      <c r="B1282">
        <v>-90.486999999999995</v>
      </c>
      <c r="C1282">
        <v>4091</v>
      </c>
      <c r="D1282">
        <v>800000</v>
      </c>
      <c r="E1282">
        <v>631</v>
      </c>
      <c r="F1282" s="3">
        <v>690.20066100715724</v>
      </c>
    </row>
    <row r="1283" spans="1:6">
      <c r="A1283">
        <v>15</v>
      </c>
      <c r="B1283">
        <v>-90.372</v>
      </c>
      <c r="C1283">
        <v>4091</v>
      </c>
      <c r="D1283">
        <v>800000</v>
      </c>
      <c r="E1283">
        <v>746</v>
      </c>
      <c r="F1283" s="3">
        <v>722.78496420941178</v>
      </c>
    </row>
    <row r="1284" spans="1:6">
      <c r="A1284">
        <v>16</v>
      </c>
      <c r="B1284">
        <v>-90.256</v>
      </c>
      <c r="C1284">
        <v>4091</v>
      </c>
      <c r="D1284">
        <v>800000</v>
      </c>
      <c r="E1284">
        <v>747</v>
      </c>
      <c r="F1284" s="3">
        <v>747.8730158449913</v>
      </c>
    </row>
    <row r="1285" spans="1:6">
      <c r="A1285">
        <v>17</v>
      </c>
      <c r="B1285">
        <v>-90.14</v>
      </c>
      <c r="C1285">
        <v>4091</v>
      </c>
      <c r="D1285">
        <v>800000</v>
      </c>
      <c r="E1285">
        <v>732</v>
      </c>
      <c r="F1285" s="3">
        <v>761.75320860699571</v>
      </c>
    </row>
    <row r="1286" spans="1:6">
      <c r="A1286">
        <v>18</v>
      </c>
      <c r="B1286">
        <v>-90.025000000000006</v>
      </c>
      <c r="C1286">
        <v>4091</v>
      </c>
      <c r="D1286">
        <v>800000</v>
      </c>
      <c r="E1286">
        <v>805</v>
      </c>
      <c r="F1286" s="3">
        <v>762.94911569910334</v>
      </c>
    </row>
    <row r="1287" spans="1:6">
      <c r="A1287">
        <v>19</v>
      </c>
      <c r="B1287">
        <v>-89.918999999999997</v>
      </c>
      <c r="C1287">
        <v>4091</v>
      </c>
      <c r="D1287">
        <v>800000</v>
      </c>
      <c r="E1287">
        <v>763</v>
      </c>
      <c r="F1287" s="3">
        <v>753.61534860058123</v>
      </c>
    </row>
    <row r="1288" spans="1:6">
      <c r="A1288">
        <v>20</v>
      </c>
      <c r="B1288">
        <v>-89.805999999999997</v>
      </c>
      <c r="C1288">
        <v>4091</v>
      </c>
      <c r="D1288">
        <v>800000</v>
      </c>
      <c r="E1288">
        <v>709</v>
      </c>
      <c r="F1288" s="3">
        <v>735.13535714818556</v>
      </c>
    </row>
    <row r="1289" spans="1:6">
      <c r="A1289">
        <v>21</v>
      </c>
      <c r="B1289">
        <v>-89.691000000000003</v>
      </c>
      <c r="C1289">
        <v>4091</v>
      </c>
      <c r="D1289">
        <v>800000</v>
      </c>
      <c r="E1289">
        <v>739</v>
      </c>
      <c r="F1289" s="3">
        <v>711.13055592101466</v>
      </c>
    </row>
    <row r="1290" spans="1:6">
      <c r="A1290">
        <v>22</v>
      </c>
      <c r="B1290">
        <v>-89.576999999999998</v>
      </c>
      <c r="C1290">
        <v>4091</v>
      </c>
      <c r="D1290">
        <v>800000</v>
      </c>
      <c r="E1290">
        <v>696</v>
      </c>
      <c r="F1290" s="3">
        <v>686.29879236592285</v>
      </c>
    </row>
    <row r="1291" spans="1:6">
      <c r="A1291">
        <v>23</v>
      </c>
      <c r="B1291">
        <v>-89.457999999999998</v>
      </c>
      <c r="C1291">
        <v>4091</v>
      </c>
      <c r="D1291">
        <v>800000</v>
      </c>
      <c r="E1291">
        <v>648</v>
      </c>
      <c r="F1291" s="3">
        <v>662.99841936287589</v>
      </c>
    </row>
    <row r="1292" spans="1:6">
      <c r="A1292">
        <v>24</v>
      </c>
      <c r="B1292">
        <v>-89.341999999999999</v>
      </c>
      <c r="C1292">
        <v>4091</v>
      </c>
      <c r="D1292">
        <v>800000</v>
      </c>
      <c r="E1292">
        <v>629</v>
      </c>
      <c r="F1292" s="3">
        <v>645.17628927848557</v>
      </c>
    </row>
    <row r="1293" spans="1:6">
      <c r="A1293">
        <v>25</v>
      </c>
      <c r="B1293">
        <v>-89.234999999999999</v>
      </c>
      <c r="C1293">
        <v>4091</v>
      </c>
      <c r="D1293">
        <v>800000</v>
      </c>
      <c r="E1293">
        <v>604</v>
      </c>
      <c r="F1293" s="3">
        <v>633.7717132346113</v>
      </c>
    </row>
    <row r="1294" spans="1:6">
      <c r="A1294">
        <v>26</v>
      </c>
      <c r="B1294">
        <v>-89.13</v>
      </c>
      <c r="C1294">
        <v>4091</v>
      </c>
      <c r="D1294">
        <v>800000</v>
      </c>
      <c r="E1294">
        <v>650</v>
      </c>
      <c r="F1294" s="3">
        <v>627.07683178957166</v>
      </c>
    </row>
    <row r="1295" spans="1:6">
      <c r="A1295">
        <v>27</v>
      </c>
      <c r="B1295">
        <v>-89.016000000000005</v>
      </c>
      <c r="C1295">
        <v>4091</v>
      </c>
      <c r="D1295">
        <v>800000</v>
      </c>
      <c r="E1295">
        <v>660</v>
      </c>
      <c r="F1295" s="3">
        <v>624.04099381978835</v>
      </c>
    </row>
    <row r="1296" spans="1:6">
      <c r="A1296">
        <v>28</v>
      </c>
      <c r="B1296">
        <v>-88.896000000000001</v>
      </c>
      <c r="C1296">
        <v>4091</v>
      </c>
      <c r="D1296">
        <v>800000</v>
      </c>
      <c r="E1296">
        <v>597</v>
      </c>
      <c r="F1296" s="3">
        <v>624.40525559271703</v>
      </c>
    </row>
    <row r="1297" spans="1:6">
      <c r="A1297">
        <v>29</v>
      </c>
      <c r="B1297">
        <v>-88.790999999999997</v>
      </c>
      <c r="C1297">
        <v>4091</v>
      </c>
      <c r="D1297">
        <v>800000</v>
      </c>
      <c r="E1297">
        <v>628</v>
      </c>
      <c r="F1297" s="3">
        <v>626.75815187093838</v>
      </c>
    </row>
    <row r="1298" spans="1:6">
      <c r="A1298">
        <v>30</v>
      </c>
      <c r="B1298">
        <v>-88.671999999999997</v>
      </c>
      <c r="C1298">
        <v>4091</v>
      </c>
      <c r="D1298">
        <v>800000</v>
      </c>
      <c r="E1298">
        <v>626</v>
      </c>
      <c r="F1298" s="3">
        <v>630.84324474770438</v>
      </c>
    </row>
    <row r="1299" spans="1:6">
      <c r="A1299">
        <v>31</v>
      </c>
      <c r="B1299">
        <v>-88.56</v>
      </c>
      <c r="C1299">
        <v>4091</v>
      </c>
      <c r="D1299">
        <v>800000</v>
      </c>
      <c r="E1299">
        <v>639</v>
      </c>
      <c r="F1299" s="3">
        <v>635.48331686315407</v>
      </c>
    </row>
    <row r="1300" spans="1:6">
      <c r="A1300">
        <v>32</v>
      </c>
      <c r="B1300">
        <v>-88.451999999999998</v>
      </c>
      <c r="C1300">
        <v>4091</v>
      </c>
      <c r="D1300">
        <v>800000</v>
      </c>
      <c r="E1300">
        <v>648</v>
      </c>
      <c r="F1300" s="3">
        <v>640.34511903439432</v>
      </c>
    </row>
    <row r="1301" spans="1:6">
      <c r="A1301" t="s">
        <v>0</v>
      </c>
    </row>
    <row r="1302" spans="1:6">
      <c r="A1302" t="s">
        <v>0</v>
      </c>
    </row>
    <row r="1303" spans="1:6">
      <c r="A1303" t="s">
        <v>0</v>
      </c>
    </row>
    <row r="1304" spans="1:6">
      <c r="A1304" t="s">
        <v>0</v>
      </c>
    </row>
    <row r="1305" spans="1:6">
      <c r="A1305" t="s">
        <v>62</v>
      </c>
    </row>
    <row r="1306" spans="1:6">
      <c r="A1306" t="s">
        <v>2</v>
      </c>
    </row>
    <row r="1307" spans="1:6">
      <c r="A1307" t="s">
        <v>3</v>
      </c>
    </row>
    <row r="1308" spans="1:6">
      <c r="A1308" t="s">
        <v>4</v>
      </c>
    </row>
    <row r="1309" spans="1:6">
      <c r="A1309" t="s">
        <v>5</v>
      </c>
    </row>
    <row r="1310" spans="1:6">
      <c r="A1310" t="s">
        <v>63</v>
      </c>
    </row>
    <row r="1311" spans="1:6">
      <c r="A1311" t="s">
        <v>7</v>
      </c>
    </row>
    <row r="1312" spans="1:6">
      <c r="A1312" t="s">
        <v>8</v>
      </c>
    </row>
    <row r="1313" spans="1:10">
      <c r="A1313" t="s">
        <v>9</v>
      </c>
    </row>
    <row r="1314" spans="1:10">
      <c r="A1314" t="s">
        <v>10</v>
      </c>
    </row>
    <row r="1315" spans="1:10">
      <c r="A1315" t="s">
        <v>11</v>
      </c>
    </row>
    <row r="1316" spans="1:10">
      <c r="A1316" t="s">
        <v>0</v>
      </c>
    </row>
    <row r="1317" spans="1:10">
      <c r="A1317" t="s">
        <v>0</v>
      </c>
    </row>
    <row r="1318" spans="1:10">
      <c r="A1318" t="s">
        <v>123</v>
      </c>
      <c r="B1318" t="s">
        <v>102</v>
      </c>
      <c r="C1318" t="s">
        <v>105</v>
      </c>
      <c r="D1318" t="s">
        <v>122</v>
      </c>
      <c r="E1318" t="s">
        <v>121</v>
      </c>
      <c r="F1318" t="s">
        <v>142</v>
      </c>
    </row>
    <row r="1319" spans="1:10">
      <c r="A1319">
        <v>1</v>
      </c>
      <c r="B1319">
        <v>-91.947999999999993</v>
      </c>
      <c r="C1319">
        <v>4103</v>
      </c>
      <c r="D1319">
        <v>800000</v>
      </c>
      <c r="E1319">
        <v>414</v>
      </c>
      <c r="F1319" s="3"/>
      <c r="J1319" t="s">
        <v>179</v>
      </c>
    </row>
    <row r="1320" spans="1:10">
      <c r="A1320">
        <v>2</v>
      </c>
      <c r="B1320">
        <v>-91.838999999999999</v>
      </c>
      <c r="C1320">
        <v>4103</v>
      </c>
      <c r="D1320">
        <v>800000</v>
      </c>
      <c r="E1320">
        <v>455</v>
      </c>
      <c r="F1320" s="3"/>
    </row>
    <row r="1321" spans="1:10">
      <c r="A1321">
        <v>3</v>
      </c>
      <c r="B1321">
        <v>-91.724000000000004</v>
      </c>
      <c r="C1321">
        <v>4103</v>
      </c>
      <c r="D1321">
        <v>800000</v>
      </c>
      <c r="E1321">
        <v>440</v>
      </c>
      <c r="F1321" s="3"/>
    </row>
    <row r="1322" spans="1:10">
      <c r="A1322">
        <v>4</v>
      </c>
      <c r="B1322">
        <v>-91.611999999999995</v>
      </c>
      <c r="C1322">
        <v>4103</v>
      </c>
      <c r="D1322">
        <v>800000</v>
      </c>
      <c r="E1322">
        <v>487</v>
      </c>
      <c r="F1322" s="3">
        <v>507.7256348319753</v>
      </c>
    </row>
    <row r="1323" spans="1:10">
      <c r="A1323">
        <v>5</v>
      </c>
      <c r="B1323">
        <v>-91.5</v>
      </c>
      <c r="C1323">
        <v>4103</v>
      </c>
      <c r="D1323">
        <v>800000</v>
      </c>
      <c r="E1323">
        <v>514</v>
      </c>
      <c r="F1323" s="3">
        <v>512.64434290172369</v>
      </c>
    </row>
    <row r="1324" spans="1:10">
      <c r="A1324">
        <v>6</v>
      </c>
      <c r="B1324">
        <v>-91.394000000000005</v>
      </c>
      <c r="C1324">
        <v>4103</v>
      </c>
      <c r="D1324">
        <v>800000</v>
      </c>
      <c r="E1324">
        <v>523</v>
      </c>
      <c r="F1324" s="3">
        <v>518.03819521963874</v>
      </c>
    </row>
    <row r="1325" spans="1:10">
      <c r="A1325">
        <v>7</v>
      </c>
      <c r="B1325">
        <v>-91.281000000000006</v>
      </c>
      <c r="C1325">
        <v>4103</v>
      </c>
      <c r="D1325">
        <v>800000</v>
      </c>
      <c r="E1325">
        <v>557</v>
      </c>
      <c r="F1325" s="3">
        <v>525.13565139778495</v>
      </c>
    </row>
    <row r="1326" spans="1:10">
      <c r="A1326">
        <v>8</v>
      </c>
      <c r="B1326">
        <v>-91.165000000000006</v>
      </c>
      <c r="C1326">
        <v>4103</v>
      </c>
      <c r="D1326">
        <v>800000</v>
      </c>
      <c r="E1326">
        <v>541</v>
      </c>
      <c r="F1326" s="3">
        <v>534.71427004483508</v>
      </c>
    </row>
    <row r="1327" spans="1:10">
      <c r="A1327">
        <v>9</v>
      </c>
      <c r="B1327">
        <v>-91.049000000000007</v>
      </c>
      <c r="C1327">
        <v>4103</v>
      </c>
      <c r="D1327">
        <v>800000</v>
      </c>
      <c r="E1327">
        <v>542</v>
      </c>
      <c r="F1327" s="3">
        <v>547.70320664885185</v>
      </c>
    </row>
    <row r="1328" spans="1:10">
      <c r="A1328">
        <v>10</v>
      </c>
      <c r="B1328">
        <v>-90.933999999999997</v>
      </c>
      <c r="C1328">
        <v>4103</v>
      </c>
      <c r="D1328">
        <v>800000</v>
      </c>
      <c r="E1328">
        <v>547</v>
      </c>
      <c r="F1328" s="3">
        <v>565.05465638612338</v>
      </c>
    </row>
    <row r="1329" spans="1:6">
      <c r="A1329">
        <v>11</v>
      </c>
      <c r="B1329">
        <v>-90.823999999999998</v>
      </c>
      <c r="C1329">
        <v>4103</v>
      </c>
      <c r="D1329">
        <v>800000</v>
      </c>
      <c r="E1329">
        <v>585</v>
      </c>
      <c r="F1329" s="3">
        <v>586.5617882305786</v>
      </c>
    </row>
    <row r="1330" spans="1:6">
      <c r="A1330">
        <v>12</v>
      </c>
      <c r="B1330">
        <v>-90.709000000000003</v>
      </c>
      <c r="C1330">
        <v>4103</v>
      </c>
      <c r="D1330">
        <v>800000</v>
      </c>
      <c r="E1330">
        <v>602</v>
      </c>
      <c r="F1330" s="3">
        <v>614.25307500031636</v>
      </c>
    </row>
    <row r="1331" spans="1:6">
      <c r="A1331">
        <v>13</v>
      </c>
      <c r="B1331">
        <v>-90.594999999999999</v>
      </c>
      <c r="C1331">
        <v>4103</v>
      </c>
      <c r="D1331">
        <v>800000</v>
      </c>
      <c r="E1331">
        <v>684</v>
      </c>
      <c r="F1331" s="3">
        <v>645.93288262236172</v>
      </c>
    </row>
    <row r="1332" spans="1:6">
      <c r="A1332">
        <v>14</v>
      </c>
      <c r="B1332">
        <v>-90.486999999999995</v>
      </c>
      <c r="C1332">
        <v>4103</v>
      </c>
      <c r="D1332">
        <v>800000</v>
      </c>
      <c r="E1332">
        <v>649</v>
      </c>
      <c r="F1332" s="3">
        <v>677.72935080506193</v>
      </c>
    </row>
    <row r="1333" spans="1:6">
      <c r="A1333">
        <v>15</v>
      </c>
      <c r="B1333">
        <v>-90.372</v>
      </c>
      <c r="C1333">
        <v>4103</v>
      </c>
      <c r="D1333">
        <v>800000</v>
      </c>
      <c r="E1333">
        <v>710</v>
      </c>
      <c r="F1333" s="3">
        <v>710.14212328366307</v>
      </c>
    </row>
    <row r="1334" spans="1:6">
      <c r="A1334">
        <v>16</v>
      </c>
      <c r="B1334">
        <v>-90.256</v>
      </c>
      <c r="C1334">
        <v>4103</v>
      </c>
      <c r="D1334">
        <v>800000</v>
      </c>
      <c r="E1334">
        <v>776</v>
      </c>
      <c r="F1334" s="3">
        <v>737.23936006695158</v>
      </c>
    </row>
    <row r="1335" spans="1:6">
      <c r="A1335">
        <v>17</v>
      </c>
      <c r="B1335">
        <v>-90.14</v>
      </c>
      <c r="C1335">
        <v>4103</v>
      </c>
      <c r="D1335">
        <v>800000</v>
      </c>
      <c r="E1335">
        <v>710</v>
      </c>
      <c r="F1335" s="3">
        <v>754.8919127944464</v>
      </c>
    </row>
    <row r="1336" spans="1:6">
      <c r="A1336">
        <v>18</v>
      </c>
      <c r="B1336">
        <v>-90.025000000000006</v>
      </c>
      <c r="C1336">
        <v>4103</v>
      </c>
      <c r="D1336">
        <v>800000</v>
      </c>
      <c r="E1336">
        <v>794</v>
      </c>
      <c r="F1336" s="3">
        <v>760.68535943713186</v>
      </c>
    </row>
    <row r="1337" spans="1:6">
      <c r="A1337">
        <v>19</v>
      </c>
      <c r="B1337">
        <v>-89.918999999999997</v>
      </c>
      <c r="C1337">
        <v>4103</v>
      </c>
      <c r="D1337">
        <v>800000</v>
      </c>
      <c r="E1337">
        <v>763</v>
      </c>
      <c r="F1337" s="3">
        <v>755.40792943242093</v>
      </c>
    </row>
    <row r="1338" spans="1:6">
      <c r="A1338">
        <v>20</v>
      </c>
      <c r="B1338">
        <v>-89.805999999999997</v>
      </c>
      <c r="C1338">
        <v>4103</v>
      </c>
      <c r="D1338">
        <v>800000</v>
      </c>
      <c r="E1338">
        <v>733</v>
      </c>
      <c r="F1338" s="3">
        <v>740.17056175980906</v>
      </c>
    </row>
    <row r="1339" spans="1:6">
      <c r="A1339">
        <v>21</v>
      </c>
      <c r="B1339">
        <v>-89.691000000000003</v>
      </c>
      <c r="C1339">
        <v>4103</v>
      </c>
      <c r="D1339">
        <v>800000</v>
      </c>
      <c r="E1339">
        <v>707</v>
      </c>
      <c r="F1339" s="3">
        <v>717.7253487751459</v>
      </c>
    </row>
    <row r="1340" spans="1:6">
      <c r="A1340">
        <v>22</v>
      </c>
      <c r="B1340">
        <v>-89.576999999999998</v>
      </c>
      <c r="C1340">
        <v>4103</v>
      </c>
      <c r="D1340">
        <v>800000</v>
      </c>
      <c r="E1340">
        <v>678</v>
      </c>
      <c r="F1340" s="3">
        <v>692.57008113843006</v>
      </c>
    </row>
    <row r="1341" spans="1:6">
      <c r="A1341">
        <v>23</v>
      </c>
      <c r="B1341">
        <v>-89.457999999999998</v>
      </c>
      <c r="C1341">
        <v>4103</v>
      </c>
      <c r="D1341">
        <v>800000</v>
      </c>
      <c r="E1341">
        <v>679</v>
      </c>
      <c r="F1341" s="3">
        <v>667.2637479423862</v>
      </c>
    </row>
    <row r="1342" spans="1:6">
      <c r="A1342">
        <v>24</v>
      </c>
      <c r="B1342">
        <v>-89.341999999999999</v>
      </c>
      <c r="C1342">
        <v>4103</v>
      </c>
      <c r="D1342">
        <v>800000</v>
      </c>
      <c r="E1342">
        <v>624</v>
      </c>
      <c r="F1342" s="3">
        <v>646.42967843523002</v>
      </c>
    </row>
    <row r="1343" spans="1:6">
      <c r="A1343">
        <v>25</v>
      </c>
      <c r="B1343">
        <v>-89.234999999999999</v>
      </c>
      <c r="C1343">
        <v>4103</v>
      </c>
      <c r="D1343">
        <v>800000</v>
      </c>
      <c r="E1343">
        <v>679</v>
      </c>
      <c r="F1343" s="3">
        <v>631.86128788514532</v>
      </c>
    </row>
    <row r="1344" spans="1:6">
      <c r="A1344">
        <v>26</v>
      </c>
      <c r="B1344">
        <v>-89.13</v>
      </c>
      <c r="C1344">
        <v>4103</v>
      </c>
      <c r="D1344">
        <v>800000</v>
      </c>
      <c r="E1344">
        <v>611</v>
      </c>
      <c r="F1344" s="3">
        <v>622.09170793876217</v>
      </c>
    </row>
    <row r="1345" spans="1:6">
      <c r="A1345">
        <v>27</v>
      </c>
      <c r="B1345">
        <v>-89.016000000000005</v>
      </c>
      <c r="C1345">
        <v>4103</v>
      </c>
      <c r="D1345">
        <v>800000</v>
      </c>
      <c r="E1345">
        <v>637</v>
      </c>
      <c r="F1345" s="3">
        <v>616.01817057254596</v>
      </c>
    </row>
    <row r="1346" spans="1:6">
      <c r="A1346">
        <v>28</v>
      </c>
      <c r="B1346">
        <v>-88.896000000000001</v>
      </c>
      <c r="C1346">
        <v>4103</v>
      </c>
      <c r="D1346">
        <v>800000</v>
      </c>
      <c r="E1346">
        <v>605</v>
      </c>
      <c r="F1346" s="3">
        <v>613.64360367394113</v>
      </c>
    </row>
    <row r="1347" spans="1:6">
      <c r="A1347">
        <v>29</v>
      </c>
      <c r="B1347">
        <v>-88.790999999999997</v>
      </c>
      <c r="C1347">
        <v>4103</v>
      </c>
      <c r="D1347">
        <v>800000</v>
      </c>
      <c r="E1347">
        <v>631</v>
      </c>
      <c r="F1347" s="3">
        <v>613.97217509444965</v>
      </c>
    </row>
    <row r="1348" spans="1:6">
      <c r="A1348">
        <v>30</v>
      </c>
      <c r="B1348">
        <v>-88.671999999999997</v>
      </c>
      <c r="C1348">
        <v>4103</v>
      </c>
      <c r="D1348">
        <v>800000</v>
      </c>
      <c r="E1348">
        <v>585</v>
      </c>
      <c r="F1348" s="3">
        <v>616.09686720531806</v>
      </c>
    </row>
    <row r="1349" spans="1:6">
      <c r="A1349">
        <v>31</v>
      </c>
      <c r="B1349">
        <v>-88.56</v>
      </c>
      <c r="C1349">
        <v>4103</v>
      </c>
      <c r="D1349">
        <v>800000</v>
      </c>
      <c r="E1349">
        <v>581</v>
      </c>
      <c r="F1349" s="3">
        <v>619.11861245252896</v>
      </c>
    </row>
    <row r="1350" spans="1:6">
      <c r="A1350">
        <v>32</v>
      </c>
      <c r="B1350">
        <v>-88.451999999999998</v>
      </c>
      <c r="C1350">
        <v>4103</v>
      </c>
      <c r="D1350">
        <v>800000</v>
      </c>
      <c r="E1350">
        <v>666</v>
      </c>
      <c r="F1350" s="3">
        <v>622.55006185357672</v>
      </c>
    </row>
    <row r="1351" spans="1:6">
      <c r="A1351" t="s">
        <v>0</v>
      </c>
    </row>
    <row r="1352" spans="1:6">
      <c r="A1352" t="s">
        <v>0</v>
      </c>
    </row>
    <row r="1353" spans="1:6">
      <c r="A1353" t="s">
        <v>0</v>
      </c>
    </row>
    <row r="1354" spans="1:6">
      <c r="A1354" t="s">
        <v>0</v>
      </c>
    </row>
    <row r="1355" spans="1:6">
      <c r="A1355" t="s">
        <v>64</v>
      </c>
    </row>
    <row r="1356" spans="1:6">
      <c r="A1356" t="s">
        <v>2</v>
      </c>
    </row>
    <row r="1357" spans="1:6">
      <c r="A1357" t="s">
        <v>3</v>
      </c>
    </row>
    <row r="1358" spans="1:6">
      <c r="A1358" t="s">
        <v>4</v>
      </c>
    </row>
    <row r="1359" spans="1:6">
      <c r="A1359" t="s">
        <v>5</v>
      </c>
    </row>
    <row r="1360" spans="1:6">
      <c r="A1360" t="s">
        <v>65</v>
      </c>
    </row>
    <row r="1361" spans="1:10">
      <c r="A1361" t="s">
        <v>7</v>
      </c>
    </row>
    <row r="1362" spans="1:10">
      <c r="A1362" t="s">
        <v>8</v>
      </c>
    </row>
    <row r="1363" spans="1:10">
      <c r="A1363" t="s">
        <v>9</v>
      </c>
    </row>
    <row r="1364" spans="1:10">
      <c r="A1364" t="s">
        <v>10</v>
      </c>
    </row>
    <row r="1365" spans="1:10">
      <c r="A1365" t="s">
        <v>11</v>
      </c>
    </row>
    <row r="1366" spans="1:10">
      <c r="A1366" t="s">
        <v>0</v>
      </c>
    </row>
    <row r="1367" spans="1:10">
      <c r="A1367" t="s">
        <v>0</v>
      </c>
    </row>
    <row r="1368" spans="1:10">
      <c r="A1368" t="s">
        <v>123</v>
      </c>
      <c r="B1368" t="s">
        <v>102</v>
      </c>
      <c r="C1368" t="s">
        <v>105</v>
      </c>
      <c r="D1368" t="s">
        <v>122</v>
      </c>
      <c r="E1368" t="s">
        <v>121</v>
      </c>
      <c r="F1368" t="s">
        <v>142</v>
      </c>
    </row>
    <row r="1369" spans="1:10">
      <c r="A1369">
        <v>1</v>
      </c>
      <c r="B1369">
        <v>-91.947999999999993</v>
      </c>
      <c r="C1369">
        <v>4128</v>
      </c>
      <c r="D1369">
        <v>800000</v>
      </c>
      <c r="E1369">
        <v>437</v>
      </c>
      <c r="F1369" s="3"/>
      <c r="J1369" t="s">
        <v>180</v>
      </c>
    </row>
    <row r="1370" spans="1:10">
      <c r="A1370">
        <v>2</v>
      </c>
      <c r="B1370">
        <v>-91.838999999999999</v>
      </c>
      <c r="C1370">
        <v>4128</v>
      </c>
      <c r="D1370">
        <v>800000</v>
      </c>
      <c r="E1370">
        <v>485</v>
      </c>
      <c r="F1370" s="3"/>
    </row>
    <row r="1371" spans="1:10">
      <c r="A1371">
        <v>3</v>
      </c>
      <c r="B1371">
        <v>-91.724000000000004</v>
      </c>
      <c r="C1371">
        <v>4128</v>
      </c>
      <c r="D1371">
        <v>800000</v>
      </c>
      <c r="E1371">
        <v>464</v>
      </c>
      <c r="F1371" s="3"/>
    </row>
    <row r="1372" spans="1:10">
      <c r="A1372">
        <v>4</v>
      </c>
      <c r="B1372">
        <v>-91.611999999999995</v>
      </c>
      <c r="C1372">
        <v>4128</v>
      </c>
      <c r="D1372">
        <v>800000</v>
      </c>
      <c r="E1372">
        <v>489</v>
      </c>
      <c r="F1372" s="3">
        <v>497.35877052127</v>
      </c>
    </row>
    <row r="1373" spans="1:10">
      <c r="A1373">
        <v>5</v>
      </c>
      <c r="B1373">
        <v>-91.5</v>
      </c>
      <c r="C1373">
        <v>4128</v>
      </c>
      <c r="D1373">
        <v>800000</v>
      </c>
      <c r="E1373">
        <v>488</v>
      </c>
      <c r="F1373" s="3">
        <v>502.99691568218464</v>
      </c>
    </row>
    <row r="1374" spans="1:10">
      <c r="A1374">
        <v>6</v>
      </c>
      <c r="B1374">
        <v>-91.394000000000005</v>
      </c>
      <c r="C1374">
        <v>4128</v>
      </c>
      <c r="D1374">
        <v>800000</v>
      </c>
      <c r="E1374">
        <v>487</v>
      </c>
      <c r="F1374" s="3">
        <v>508.8515416402829</v>
      </c>
    </row>
    <row r="1375" spans="1:10">
      <c r="A1375">
        <v>7</v>
      </c>
      <c r="B1375">
        <v>-91.281000000000006</v>
      </c>
      <c r="C1375">
        <v>4128</v>
      </c>
      <c r="D1375">
        <v>800000</v>
      </c>
      <c r="E1375">
        <v>527</v>
      </c>
      <c r="F1375" s="3">
        <v>516.06710363916386</v>
      </c>
    </row>
    <row r="1376" spans="1:10">
      <c r="A1376">
        <v>8</v>
      </c>
      <c r="B1376">
        <v>-91.165000000000006</v>
      </c>
      <c r="C1376">
        <v>4128</v>
      </c>
      <c r="D1376">
        <v>800000</v>
      </c>
      <c r="E1376">
        <v>546</v>
      </c>
      <c r="F1376" s="3">
        <v>525.18130491349109</v>
      </c>
    </row>
    <row r="1377" spans="1:6">
      <c r="A1377">
        <v>9</v>
      </c>
      <c r="B1377">
        <v>-91.049000000000007</v>
      </c>
      <c r="C1377">
        <v>4128</v>
      </c>
      <c r="D1377">
        <v>800000</v>
      </c>
      <c r="E1377">
        <v>569</v>
      </c>
      <c r="F1377" s="3">
        <v>536.91051592756787</v>
      </c>
    </row>
    <row r="1378" spans="1:6">
      <c r="A1378">
        <v>10</v>
      </c>
      <c r="B1378">
        <v>-90.933999999999997</v>
      </c>
      <c r="C1378">
        <v>4128</v>
      </c>
      <c r="D1378">
        <v>800000</v>
      </c>
      <c r="E1378">
        <v>571</v>
      </c>
      <c r="F1378" s="3">
        <v>552.0733681816871</v>
      </c>
    </row>
    <row r="1379" spans="1:6">
      <c r="A1379">
        <v>11</v>
      </c>
      <c r="B1379">
        <v>-90.823999999999998</v>
      </c>
      <c r="C1379">
        <v>4128</v>
      </c>
      <c r="D1379">
        <v>800000</v>
      </c>
      <c r="E1379">
        <v>574</v>
      </c>
      <c r="F1379" s="3">
        <v>570.57837001009227</v>
      </c>
    </row>
    <row r="1380" spans="1:6">
      <c r="A1380">
        <v>12</v>
      </c>
      <c r="B1380">
        <v>-90.709000000000003</v>
      </c>
      <c r="C1380">
        <v>4128</v>
      </c>
      <c r="D1380">
        <v>800000</v>
      </c>
      <c r="E1380">
        <v>601</v>
      </c>
      <c r="F1380" s="3">
        <v>594.32689871144555</v>
      </c>
    </row>
    <row r="1381" spans="1:6">
      <c r="A1381">
        <v>13</v>
      </c>
      <c r="B1381">
        <v>-90.594999999999999</v>
      </c>
      <c r="C1381">
        <v>4128</v>
      </c>
      <c r="D1381">
        <v>800000</v>
      </c>
      <c r="E1381">
        <v>583</v>
      </c>
      <c r="F1381" s="3">
        <v>621.65061060708365</v>
      </c>
    </row>
    <row r="1382" spans="1:6">
      <c r="A1382">
        <v>14</v>
      </c>
      <c r="B1382">
        <v>-90.486999999999995</v>
      </c>
      <c r="C1382">
        <v>4128</v>
      </c>
      <c r="D1382">
        <v>800000</v>
      </c>
      <c r="E1382">
        <v>645</v>
      </c>
      <c r="F1382" s="3">
        <v>649.41782214982243</v>
      </c>
    </row>
    <row r="1383" spans="1:6">
      <c r="A1383">
        <v>15</v>
      </c>
      <c r="B1383">
        <v>-90.372</v>
      </c>
      <c r="C1383">
        <v>4128</v>
      </c>
      <c r="D1383">
        <v>800000</v>
      </c>
      <c r="E1383">
        <v>701</v>
      </c>
      <c r="F1383" s="3">
        <v>678.29530572792339</v>
      </c>
    </row>
    <row r="1384" spans="1:6">
      <c r="A1384">
        <v>16</v>
      </c>
      <c r="B1384">
        <v>-90.256</v>
      </c>
      <c r="C1384">
        <v>4128</v>
      </c>
      <c r="D1384">
        <v>800000</v>
      </c>
      <c r="E1384">
        <v>685</v>
      </c>
      <c r="F1384" s="3">
        <v>703.2701900281811</v>
      </c>
    </row>
    <row r="1385" spans="1:6">
      <c r="A1385">
        <v>17</v>
      </c>
      <c r="B1385">
        <v>-90.14</v>
      </c>
      <c r="C1385">
        <v>4128</v>
      </c>
      <c r="D1385">
        <v>800000</v>
      </c>
      <c r="E1385">
        <v>708</v>
      </c>
      <c r="F1385" s="3">
        <v>720.73512537172246</v>
      </c>
    </row>
    <row r="1386" spans="1:6">
      <c r="A1386">
        <v>18</v>
      </c>
      <c r="B1386">
        <v>-90.025000000000006</v>
      </c>
      <c r="C1386">
        <v>4128</v>
      </c>
      <c r="D1386">
        <v>800000</v>
      </c>
      <c r="E1386">
        <v>746</v>
      </c>
      <c r="F1386" s="3">
        <v>728.42496075905262</v>
      </c>
    </row>
    <row r="1387" spans="1:6">
      <c r="A1387">
        <v>19</v>
      </c>
      <c r="B1387">
        <v>-89.918999999999997</v>
      </c>
      <c r="C1387">
        <v>4128</v>
      </c>
      <c r="D1387">
        <v>800000</v>
      </c>
      <c r="E1387">
        <v>763</v>
      </c>
      <c r="F1387" s="3">
        <v>726.59094936531994</v>
      </c>
    </row>
    <row r="1388" spans="1:6">
      <c r="A1388">
        <v>20</v>
      </c>
      <c r="B1388">
        <v>-89.805999999999997</v>
      </c>
      <c r="C1388">
        <v>4128</v>
      </c>
      <c r="D1388">
        <v>800000</v>
      </c>
      <c r="E1388">
        <v>702</v>
      </c>
      <c r="F1388" s="3">
        <v>716.41244222909404</v>
      </c>
    </row>
    <row r="1389" spans="1:6">
      <c r="A1389">
        <v>21</v>
      </c>
      <c r="B1389">
        <v>-89.691000000000003</v>
      </c>
      <c r="C1389">
        <v>4128</v>
      </c>
      <c r="D1389">
        <v>800000</v>
      </c>
      <c r="E1389">
        <v>664</v>
      </c>
      <c r="F1389" s="3">
        <v>699.99830446957878</v>
      </c>
    </row>
    <row r="1390" spans="1:6">
      <c r="A1390">
        <v>22</v>
      </c>
      <c r="B1390">
        <v>-89.576999999999998</v>
      </c>
      <c r="C1390">
        <v>4128</v>
      </c>
      <c r="D1390">
        <v>800000</v>
      </c>
      <c r="E1390">
        <v>713</v>
      </c>
      <c r="F1390" s="3">
        <v>681.0715067557029</v>
      </c>
    </row>
    <row r="1391" spans="1:6">
      <c r="A1391">
        <v>23</v>
      </c>
      <c r="B1391">
        <v>-89.457999999999998</v>
      </c>
      <c r="C1391">
        <v>4128</v>
      </c>
      <c r="D1391">
        <v>800000</v>
      </c>
      <c r="E1391">
        <v>686</v>
      </c>
      <c r="F1391" s="3">
        <v>661.95101828824306</v>
      </c>
    </row>
    <row r="1392" spans="1:6">
      <c r="A1392">
        <v>24</v>
      </c>
      <c r="B1392">
        <v>-89.341999999999999</v>
      </c>
      <c r="C1392">
        <v>4128</v>
      </c>
      <c r="D1392">
        <v>800000</v>
      </c>
      <c r="E1392">
        <v>603</v>
      </c>
      <c r="F1392" s="3">
        <v>646.44397935406187</v>
      </c>
    </row>
    <row r="1393" spans="1:6">
      <c r="A1393">
        <v>25</v>
      </c>
      <c r="B1393">
        <v>-89.234999999999999</v>
      </c>
      <c r="C1393">
        <v>4128</v>
      </c>
      <c r="D1393">
        <v>800000</v>
      </c>
      <c r="E1393">
        <v>649</v>
      </c>
      <c r="F1393" s="3">
        <v>636.00937408044877</v>
      </c>
    </row>
    <row r="1394" spans="1:6">
      <c r="A1394">
        <v>26</v>
      </c>
      <c r="B1394">
        <v>-89.13</v>
      </c>
      <c r="C1394">
        <v>4128</v>
      </c>
      <c r="D1394">
        <v>800000</v>
      </c>
      <c r="E1394">
        <v>685</v>
      </c>
      <c r="F1394" s="3">
        <v>629.55365168993569</v>
      </c>
    </row>
    <row r="1395" spans="1:6">
      <c r="A1395">
        <v>27</v>
      </c>
      <c r="B1395">
        <v>-89.016000000000005</v>
      </c>
      <c r="C1395">
        <v>4128</v>
      </c>
      <c r="D1395">
        <v>800000</v>
      </c>
      <c r="E1395">
        <v>565</v>
      </c>
      <c r="F1395" s="3">
        <v>626.33093910761977</v>
      </c>
    </row>
    <row r="1396" spans="1:6">
      <c r="A1396">
        <v>28</v>
      </c>
      <c r="B1396">
        <v>-88.896000000000001</v>
      </c>
      <c r="C1396">
        <v>4128</v>
      </c>
      <c r="D1396">
        <v>800000</v>
      </c>
      <c r="E1396">
        <v>606</v>
      </c>
      <c r="F1396" s="3">
        <v>626.28069293426847</v>
      </c>
    </row>
    <row r="1397" spans="1:6">
      <c r="A1397">
        <v>29</v>
      </c>
      <c r="B1397">
        <v>-88.790999999999997</v>
      </c>
      <c r="C1397">
        <v>4128</v>
      </c>
      <c r="D1397">
        <v>800000</v>
      </c>
      <c r="E1397">
        <v>621</v>
      </c>
      <c r="F1397" s="3">
        <v>628.22409511300509</v>
      </c>
    </row>
    <row r="1398" spans="1:6">
      <c r="A1398">
        <v>30</v>
      </c>
      <c r="B1398">
        <v>-88.671999999999997</v>
      </c>
      <c r="C1398">
        <v>4128</v>
      </c>
      <c r="D1398">
        <v>800000</v>
      </c>
      <c r="E1398">
        <v>614</v>
      </c>
      <c r="F1398" s="3">
        <v>631.86033096262838</v>
      </c>
    </row>
    <row r="1399" spans="1:6">
      <c r="A1399">
        <v>31</v>
      </c>
      <c r="B1399">
        <v>-88.56</v>
      </c>
      <c r="C1399">
        <v>4128</v>
      </c>
      <c r="D1399">
        <v>800000</v>
      </c>
      <c r="E1399">
        <v>661</v>
      </c>
      <c r="F1399" s="3">
        <v>636.10959200028742</v>
      </c>
    </row>
    <row r="1400" spans="1:6">
      <c r="A1400">
        <v>32</v>
      </c>
      <c r="B1400">
        <v>-88.451999999999998</v>
      </c>
      <c r="C1400">
        <v>4128</v>
      </c>
      <c r="D1400">
        <v>800000</v>
      </c>
      <c r="E1400">
        <v>676</v>
      </c>
      <c r="F1400" s="3">
        <v>640.62032033826836</v>
      </c>
    </row>
    <row r="1401" spans="1:6">
      <c r="A1401" t="s">
        <v>0</v>
      </c>
    </row>
    <row r="1402" spans="1:6">
      <c r="A1402" t="s">
        <v>0</v>
      </c>
    </row>
    <row r="1403" spans="1:6">
      <c r="A1403" t="s">
        <v>0</v>
      </c>
    </row>
    <row r="1404" spans="1:6">
      <c r="A1404" t="s">
        <v>0</v>
      </c>
    </row>
    <row r="1405" spans="1:6">
      <c r="A1405" t="s">
        <v>66</v>
      </c>
    </row>
    <row r="1406" spans="1:6">
      <c r="A1406" t="s">
        <v>2</v>
      </c>
    </row>
    <row r="1407" spans="1:6">
      <c r="A1407" t="s">
        <v>3</v>
      </c>
    </row>
    <row r="1408" spans="1:6">
      <c r="A1408" t="s">
        <v>4</v>
      </c>
    </row>
    <row r="1409" spans="1:10">
      <c r="A1409" t="s">
        <v>5</v>
      </c>
    </row>
    <row r="1410" spans="1:10">
      <c r="A1410" t="s">
        <v>67</v>
      </c>
    </row>
    <row r="1411" spans="1:10">
      <c r="A1411" t="s">
        <v>7</v>
      </c>
    </row>
    <row r="1412" spans="1:10">
      <c r="A1412" t="s">
        <v>8</v>
      </c>
    </row>
    <row r="1413" spans="1:10">
      <c r="A1413" t="s">
        <v>9</v>
      </c>
    </row>
    <row r="1414" spans="1:10">
      <c r="A1414" t="s">
        <v>10</v>
      </c>
    </row>
    <row r="1415" spans="1:10">
      <c r="A1415" t="s">
        <v>11</v>
      </c>
    </row>
    <row r="1416" spans="1:10">
      <c r="A1416" t="s">
        <v>0</v>
      </c>
    </row>
    <row r="1417" spans="1:10">
      <c r="A1417" t="s">
        <v>0</v>
      </c>
    </row>
    <row r="1418" spans="1:10">
      <c r="A1418" t="s">
        <v>123</v>
      </c>
      <c r="B1418" t="s">
        <v>102</v>
      </c>
      <c r="C1418" t="s">
        <v>105</v>
      </c>
      <c r="D1418" t="s">
        <v>122</v>
      </c>
      <c r="E1418" t="s">
        <v>121</v>
      </c>
      <c r="F1418" t="s">
        <v>142</v>
      </c>
    </row>
    <row r="1419" spans="1:10">
      <c r="A1419">
        <v>1</v>
      </c>
      <c r="B1419">
        <v>-91.947999999999993</v>
      </c>
      <c r="C1419">
        <v>4106</v>
      </c>
      <c r="D1419">
        <v>800000</v>
      </c>
      <c r="E1419">
        <v>492</v>
      </c>
      <c r="F1419" s="3"/>
      <c r="J1419" t="s">
        <v>181</v>
      </c>
    </row>
    <row r="1420" spans="1:10">
      <c r="A1420">
        <v>2</v>
      </c>
      <c r="B1420">
        <v>-91.838999999999999</v>
      </c>
      <c r="C1420">
        <v>4106</v>
      </c>
      <c r="D1420">
        <v>800000</v>
      </c>
      <c r="E1420">
        <v>452</v>
      </c>
      <c r="F1420" s="3"/>
    </row>
    <row r="1421" spans="1:10">
      <c r="A1421">
        <v>3</v>
      </c>
      <c r="B1421">
        <v>-91.724000000000004</v>
      </c>
      <c r="C1421">
        <v>4106</v>
      </c>
      <c r="D1421">
        <v>800000</v>
      </c>
      <c r="E1421">
        <v>429</v>
      </c>
      <c r="F1421" s="3"/>
    </row>
    <row r="1422" spans="1:10">
      <c r="A1422">
        <v>4</v>
      </c>
      <c r="B1422">
        <v>-91.611999999999995</v>
      </c>
      <c r="C1422">
        <v>4106</v>
      </c>
      <c r="D1422">
        <v>800000</v>
      </c>
      <c r="E1422">
        <v>457</v>
      </c>
      <c r="F1422" s="3">
        <v>486.08696087950995</v>
      </c>
    </row>
    <row r="1423" spans="1:10">
      <c r="A1423">
        <v>5</v>
      </c>
      <c r="B1423">
        <v>-91.5</v>
      </c>
      <c r="C1423">
        <v>4106</v>
      </c>
      <c r="D1423">
        <v>800000</v>
      </c>
      <c r="E1423">
        <v>467</v>
      </c>
      <c r="F1423" s="3">
        <v>490.78909376363691</v>
      </c>
    </row>
    <row r="1424" spans="1:10">
      <c r="A1424">
        <v>6</v>
      </c>
      <c r="B1424">
        <v>-91.394000000000005</v>
      </c>
      <c r="C1424">
        <v>4106</v>
      </c>
      <c r="D1424">
        <v>800000</v>
      </c>
      <c r="E1424">
        <v>483</v>
      </c>
      <c r="F1424" s="3">
        <v>495.58892740825854</v>
      </c>
    </row>
    <row r="1425" spans="1:6">
      <c r="A1425">
        <v>7</v>
      </c>
      <c r="B1425">
        <v>-91.281000000000006</v>
      </c>
      <c r="C1425">
        <v>4106</v>
      </c>
      <c r="D1425">
        <v>800000</v>
      </c>
      <c r="E1425">
        <v>528</v>
      </c>
      <c r="F1425" s="3">
        <v>501.48031140137954</v>
      </c>
    </row>
    <row r="1426" spans="1:6">
      <c r="A1426">
        <v>8</v>
      </c>
      <c r="B1426">
        <v>-91.165000000000006</v>
      </c>
      <c r="C1426">
        <v>4106</v>
      </c>
      <c r="D1426">
        <v>800000</v>
      </c>
      <c r="E1426">
        <v>511</v>
      </c>
      <c r="F1426" s="3">
        <v>509.11714588441856</v>
      </c>
    </row>
    <row r="1427" spans="1:6">
      <c r="A1427">
        <v>9</v>
      </c>
      <c r="B1427">
        <v>-91.049000000000007</v>
      </c>
      <c r="C1427">
        <v>4106</v>
      </c>
      <c r="D1427">
        <v>800000</v>
      </c>
      <c r="E1427">
        <v>554</v>
      </c>
      <c r="F1427" s="3">
        <v>519.58777596128937</v>
      </c>
    </row>
    <row r="1428" spans="1:6">
      <c r="A1428">
        <v>10</v>
      </c>
      <c r="B1428">
        <v>-90.933999999999997</v>
      </c>
      <c r="C1428">
        <v>4106</v>
      </c>
      <c r="D1428">
        <v>800000</v>
      </c>
      <c r="E1428">
        <v>554</v>
      </c>
      <c r="F1428" s="3">
        <v>534.39566307780672</v>
      </c>
    </row>
    <row r="1429" spans="1:6">
      <c r="A1429">
        <v>11</v>
      </c>
      <c r="B1429">
        <v>-90.823999999999998</v>
      </c>
      <c r="C1429">
        <v>4106</v>
      </c>
      <c r="D1429">
        <v>800000</v>
      </c>
      <c r="E1429">
        <v>582</v>
      </c>
      <c r="F1429" s="3">
        <v>554.31611739886</v>
      </c>
    </row>
    <row r="1430" spans="1:6">
      <c r="A1430">
        <v>12</v>
      </c>
      <c r="B1430">
        <v>-90.709000000000003</v>
      </c>
      <c r="C1430">
        <v>4106</v>
      </c>
      <c r="D1430">
        <v>800000</v>
      </c>
      <c r="E1430">
        <v>572</v>
      </c>
      <c r="F1430" s="3">
        <v>582.45221131390974</v>
      </c>
    </row>
    <row r="1431" spans="1:6">
      <c r="A1431">
        <v>13</v>
      </c>
      <c r="B1431">
        <v>-90.594999999999999</v>
      </c>
      <c r="C1431">
        <v>4106</v>
      </c>
      <c r="D1431">
        <v>800000</v>
      </c>
      <c r="E1431">
        <v>613</v>
      </c>
      <c r="F1431" s="3">
        <v>617.81812271719809</v>
      </c>
    </row>
    <row r="1432" spans="1:6">
      <c r="A1432">
        <v>14</v>
      </c>
      <c r="B1432">
        <v>-90.486999999999995</v>
      </c>
      <c r="C1432">
        <v>4106</v>
      </c>
      <c r="D1432">
        <v>800000</v>
      </c>
      <c r="E1432">
        <v>676</v>
      </c>
      <c r="F1432" s="3">
        <v>656.51987388582211</v>
      </c>
    </row>
    <row r="1433" spans="1:6">
      <c r="A1433">
        <v>15</v>
      </c>
      <c r="B1433">
        <v>-90.372</v>
      </c>
      <c r="C1433">
        <v>4106</v>
      </c>
      <c r="D1433">
        <v>800000</v>
      </c>
      <c r="E1433">
        <v>678</v>
      </c>
      <c r="F1433" s="3">
        <v>699.29644945633572</v>
      </c>
    </row>
    <row r="1434" spans="1:6">
      <c r="A1434">
        <v>16</v>
      </c>
      <c r="B1434">
        <v>-90.256</v>
      </c>
      <c r="C1434">
        <v>4106</v>
      </c>
      <c r="D1434">
        <v>800000</v>
      </c>
      <c r="E1434">
        <v>671</v>
      </c>
      <c r="F1434" s="3">
        <v>738.06884015180412</v>
      </c>
    </row>
    <row r="1435" spans="1:6">
      <c r="A1435">
        <v>17</v>
      </c>
      <c r="B1435">
        <v>-90.14</v>
      </c>
      <c r="C1435">
        <v>4106</v>
      </c>
      <c r="D1435">
        <v>800000</v>
      </c>
      <c r="E1435">
        <v>810</v>
      </c>
      <c r="F1435" s="3">
        <v>765.86101994395221</v>
      </c>
    </row>
    <row r="1436" spans="1:6">
      <c r="A1436">
        <v>18</v>
      </c>
      <c r="B1436">
        <v>-90.025000000000006</v>
      </c>
      <c r="C1436">
        <v>4106</v>
      </c>
      <c r="D1436">
        <v>800000</v>
      </c>
      <c r="E1436">
        <v>798</v>
      </c>
      <c r="F1436" s="3">
        <v>777.6578480744779</v>
      </c>
    </row>
    <row r="1437" spans="1:6">
      <c r="A1437">
        <v>19</v>
      </c>
      <c r="B1437">
        <v>-89.918999999999997</v>
      </c>
      <c r="C1437">
        <v>4106</v>
      </c>
      <c r="D1437">
        <v>800000</v>
      </c>
      <c r="E1437">
        <v>790</v>
      </c>
      <c r="F1437" s="3">
        <v>773.17455260256088</v>
      </c>
    </row>
    <row r="1438" spans="1:6">
      <c r="A1438">
        <v>20</v>
      </c>
      <c r="B1438">
        <v>-89.805999999999997</v>
      </c>
      <c r="C1438">
        <v>4106</v>
      </c>
      <c r="D1438">
        <v>800000</v>
      </c>
      <c r="E1438">
        <v>751</v>
      </c>
      <c r="F1438" s="3">
        <v>754.04430405004643</v>
      </c>
    </row>
    <row r="1439" spans="1:6">
      <c r="A1439">
        <v>21</v>
      </c>
      <c r="B1439">
        <v>-89.691000000000003</v>
      </c>
      <c r="C1439">
        <v>4106</v>
      </c>
      <c r="D1439">
        <v>800000</v>
      </c>
      <c r="E1439">
        <v>746</v>
      </c>
      <c r="F1439" s="3">
        <v>724.27102953618328</v>
      </c>
    </row>
    <row r="1440" spans="1:6">
      <c r="A1440">
        <v>22</v>
      </c>
      <c r="B1440">
        <v>-89.576999999999998</v>
      </c>
      <c r="C1440">
        <v>4106</v>
      </c>
      <c r="D1440">
        <v>800000</v>
      </c>
      <c r="E1440">
        <v>685</v>
      </c>
      <c r="F1440" s="3">
        <v>690.82845503706119</v>
      </c>
    </row>
    <row r="1441" spans="1:6">
      <c r="A1441">
        <v>23</v>
      </c>
      <c r="B1441">
        <v>-89.457999999999998</v>
      </c>
      <c r="C1441">
        <v>4106</v>
      </c>
      <c r="D1441">
        <v>800000</v>
      </c>
      <c r="E1441">
        <v>623</v>
      </c>
      <c r="F1441" s="3">
        <v>658.02299025843217</v>
      </c>
    </row>
    <row r="1442" spans="1:6">
      <c r="A1442">
        <v>24</v>
      </c>
      <c r="B1442">
        <v>-89.341999999999999</v>
      </c>
      <c r="C1442">
        <v>4106</v>
      </c>
      <c r="D1442">
        <v>800000</v>
      </c>
      <c r="E1442">
        <v>615</v>
      </c>
      <c r="F1442" s="3">
        <v>632.26967939651763</v>
      </c>
    </row>
    <row r="1443" spans="1:6">
      <c r="A1443">
        <v>25</v>
      </c>
      <c r="B1443">
        <v>-89.234999999999999</v>
      </c>
      <c r="C1443">
        <v>4106</v>
      </c>
      <c r="D1443">
        <v>800000</v>
      </c>
      <c r="E1443">
        <v>621</v>
      </c>
      <c r="F1443" s="3">
        <v>615.42941565415072</v>
      </c>
    </row>
    <row r="1444" spans="1:6">
      <c r="A1444">
        <v>26</v>
      </c>
      <c r="B1444">
        <v>-89.13</v>
      </c>
      <c r="C1444">
        <v>4106</v>
      </c>
      <c r="D1444">
        <v>800000</v>
      </c>
      <c r="E1444">
        <v>597</v>
      </c>
      <c r="F1444" s="3">
        <v>605.12724886391379</v>
      </c>
    </row>
    <row r="1445" spans="1:6">
      <c r="A1445">
        <v>27</v>
      </c>
      <c r="B1445">
        <v>-89.016000000000005</v>
      </c>
      <c r="C1445">
        <v>4106</v>
      </c>
      <c r="D1445">
        <v>800000</v>
      </c>
      <c r="E1445">
        <v>632</v>
      </c>
      <c r="F1445" s="3">
        <v>599.66300925023472</v>
      </c>
    </row>
    <row r="1446" spans="1:6">
      <c r="A1446">
        <v>28</v>
      </c>
      <c r="B1446">
        <v>-88.896000000000001</v>
      </c>
      <c r="C1446">
        <v>4106</v>
      </c>
      <c r="D1446">
        <v>800000</v>
      </c>
      <c r="E1446">
        <v>619</v>
      </c>
      <c r="F1446" s="3">
        <v>598.50044322215979</v>
      </c>
    </row>
    <row r="1447" spans="1:6">
      <c r="A1447">
        <v>29</v>
      </c>
      <c r="B1447">
        <v>-88.790999999999997</v>
      </c>
      <c r="C1447">
        <v>4106</v>
      </c>
      <c r="D1447">
        <v>800000</v>
      </c>
      <c r="E1447">
        <v>616</v>
      </c>
      <c r="F1447" s="3">
        <v>599.93603485355493</v>
      </c>
    </row>
    <row r="1448" spans="1:6">
      <c r="A1448">
        <v>30</v>
      </c>
      <c r="B1448">
        <v>-88.671999999999997</v>
      </c>
      <c r="C1448">
        <v>4106</v>
      </c>
      <c r="D1448">
        <v>800000</v>
      </c>
      <c r="E1448">
        <v>630</v>
      </c>
      <c r="F1448" s="3">
        <v>603.13351790315062</v>
      </c>
    </row>
    <row r="1449" spans="1:6">
      <c r="A1449">
        <v>31</v>
      </c>
      <c r="B1449">
        <v>-88.56</v>
      </c>
      <c r="C1449">
        <v>4106</v>
      </c>
      <c r="D1449">
        <v>800000</v>
      </c>
      <c r="E1449">
        <v>588</v>
      </c>
      <c r="F1449" s="3">
        <v>606.94071461388228</v>
      </c>
    </row>
    <row r="1450" spans="1:6">
      <c r="A1450">
        <v>32</v>
      </c>
      <c r="B1450">
        <v>-88.451999999999998</v>
      </c>
      <c r="C1450">
        <v>4106</v>
      </c>
      <c r="D1450">
        <v>800000</v>
      </c>
      <c r="E1450">
        <v>566</v>
      </c>
      <c r="F1450" s="3">
        <v>610.9578077907745</v>
      </c>
    </row>
    <row r="1451" spans="1:6">
      <c r="A1451" t="s">
        <v>0</v>
      </c>
    </row>
    <row r="1452" spans="1:6">
      <c r="A1452" t="s">
        <v>0</v>
      </c>
    </row>
    <row r="1453" spans="1:6">
      <c r="A1453" t="s">
        <v>0</v>
      </c>
    </row>
    <row r="1454" spans="1:6">
      <c r="A1454" t="s">
        <v>0</v>
      </c>
    </row>
    <row r="1455" spans="1:6">
      <c r="A1455" t="s">
        <v>68</v>
      </c>
    </row>
    <row r="1456" spans="1:6">
      <c r="A1456" t="s">
        <v>2</v>
      </c>
    </row>
    <row r="1457" spans="1:10">
      <c r="A1457" t="s">
        <v>3</v>
      </c>
    </row>
    <row r="1458" spans="1:10">
      <c r="A1458" t="s">
        <v>4</v>
      </c>
    </row>
    <row r="1459" spans="1:10">
      <c r="A1459" t="s">
        <v>5</v>
      </c>
    </row>
    <row r="1460" spans="1:10">
      <c r="A1460" t="s">
        <v>69</v>
      </c>
    </row>
    <row r="1461" spans="1:10">
      <c r="A1461" t="s">
        <v>7</v>
      </c>
    </row>
    <row r="1462" spans="1:10">
      <c r="A1462" t="s">
        <v>8</v>
      </c>
    </row>
    <row r="1463" spans="1:10">
      <c r="A1463" t="s">
        <v>9</v>
      </c>
    </row>
    <row r="1464" spans="1:10">
      <c r="A1464" t="s">
        <v>10</v>
      </c>
    </row>
    <row r="1465" spans="1:10">
      <c r="A1465" t="s">
        <v>11</v>
      </c>
    </row>
    <row r="1466" spans="1:10">
      <c r="A1466" t="s">
        <v>0</v>
      </c>
    </row>
    <row r="1467" spans="1:10">
      <c r="A1467" t="s">
        <v>0</v>
      </c>
    </row>
    <row r="1468" spans="1:10">
      <c r="A1468" t="s">
        <v>123</v>
      </c>
      <c r="B1468" t="s">
        <v>102</v>
      </c>
      <c r="C1468" t="s">
        <v>105</v>
      </c>
      <c r="D1468" t="s">
        <v>122</v>
      </c>
      <c r="E1468" t="s">
        <v>121</v>
      </c>
      <c r="F1468" t="s">
        <v>142</v>
      </c>
    </row>
    <row r="1469" spans="1:10">
      <c r="A1469">
        <v>1</v>
      </c>
      <c r="B1469">
        <v>-91.947999999999993</v>
      </c>
      <c r="C1469">
        <v>4094</v>
      </c>
      <c r="D1469">
        <v>800000</v>
      </c>
      <c r="E1469">
        <v>404</v>
      </c>
      <c r="F1469" s="3"/>
      <c r="J1469" t="s">
        <v>182</v>
      </c>
    </row>
    <row r="1470" spans="1:10">
      <c r="A1470">
        <v>2</v>
      </c>
      <c r="B1470">
        <v>-91.838999999999999</v>
      </c>
      <c r="C1470">
        <v>4094</v>
      </c>
      <c r="D1470">
        <v>800000</v>
      </c>
      <c r="E1470">
        <v>397</v>
      </c>
      <c r="F1470" s="3"/>
    </row>
    <row r="1471" spans="1:10">
      <c r="A1471">
        <v>3</v>
      </c>
      <c r="B1471">
        <v>-91.724000000000004</v>
      </c>
      <c r="C1471">
        <v>4094</v>
      </c>
      <c r="D1471">
        <v>800000</v>
      </c>
      <c r="E1471">
        <v>394</v>
      </c>
      <c r="F1471" s="3"/>
    </row>
    <row r="1472" spans="1:10">
      <c r="A1472">
        <v>4</v>
      </c>
      <c r="B1472">
        <v>-91.611999999999995</v>
      </c>
      <c r="C1472">
        <v>4094</v>
      </c>
      <c r="D1472">
        <v>800000</v>
      </c>
      <c r="E1472">
        <v>471</v>
      </c>
      <c r="F1472" s="3">
        <v>491.26784686906973</v>
      </c>
    </row>
    <row r="1473" spans="1:6">
      <c r="A1473">
        <v>5</v>
      </c>
      <c r="B1473">
        <v>-91.5</v>
      </c>
      <c r="C1473">
        <v>4094</v>
      </c>
      <c r="D1473">
        <v>800000</v>
      </c>
      <c r="E1473">
        <v>460</v>
      </c>
      <c r="F1473" s="3">
        <v>496.33048544776267</v>
      </c>
    </row>
    <row r="1474" spans="1:6">
      <c r="A1474">
        <v>6</v>
      </c>
      <c r="B1474">
        <v>-91.394000000000005</v>
      </c>
      <c r="C1474">
        <v>4094</v>
      </c>
      <c r="D1474">
        <v>800000</v>
      </c>
      <c r="E1474">
        <v>532</v>
      </c>
      <c r="F1474" s="3">
        <v>501.47672573396989</v>
      </c>
    </row>
    <row r="1475" spans="1:6">
      <c r="A1475">
        <v>7</v>
      </c>
      <c r="B1475">
        <v>-91.281000000000006</v>
      </c>
      <c r="C1475">
        <v>4094</v>
      </c>
      <c r="D1475">
        <v>800000</v>
      </c>
      <c r="E1475">
        <v>543</v>
      </c>
      <c r="F1475" s="3">
        <v>507.76677613705061</v>
      </c>
    </row>
    <row r="1476" spans="1:6">
      <c r="A1476">
        <v>8</v>
      </c>
      <c r="B1476">
        <v>-91.165000000000006</v>
      </c>
      <c r="C1476">
        <v>4094</v>
      </c>
      <c r="D1476">
        <v>800000</v>
      </c>
      <c r="E1476">
        <v>521</v>
      </c>
      <c r="F1476" s="3">
        <v>515.90448091759072</v>
      </c>
    </row>
    <row r="1477" spans="1:6">
      <c r="A1477">
        <v>9</v>
      </c>
      <c r="B1477">
        <v>-91.049000000000007</v>
      </c>
      <c r="C1477">
        <v>4094</v>
      </c>
      <c r="D1477">
        <v>800000</v>
      </c>
      <c r="E1477">
        <v>532</v>
      </c>
      <c r="F1477" s="3">
        <v>527.08402683436088</v>
      </c>
    </row>
    <row r="1478" spans="1:6">
      <c r="A1478">
        <v>10</v>
      </c>
      <c r="B1478">
        <v>-90.933999999999997</v>
      </c>
      <c r="C1478">
        <v>4094</v>
      </c>
      <c r="D1478">
        <v>800000</v>
      </c>
      <c r="E1478">
        <v>544</v>
      </c>
      <c r="F1478" s="3">
        <v>542.96669096668506</v>
      </c>
    </row>
    <row r="1479" spans="1:6">
      <c r="A1479">
        <v>11</v>
      </c>
      <c r="B1479">
        <v>-90.823999999999998</v>
      </c>
      <c r="C1479">
        <v>4094</v>
      </c>
      <c r="D1479">
        <v>800000</v>
      </c>
      <c r="E1479">
        <v>567</v>
      </c>
      <c r="F1479" s="3">
        <v>564.42308156024626</v>
      </c>
    </row>
    <row r="1480" spans="1:6">
      <c r="A1480">
        <v>12</v>
      </c>
      <c r="B1480">
        <v>-90.709000000000003</v>
      </c>
      <c r="C1480">
        <v>4094</v>
      </c>
      <c r="D1480">
        <v>800000</v>
      </c>
      <c r="E1480">
        <v>565</v>
      </c>
      <c r="F1480" s="3">
        <v>594.77943701461209</v>
      </c>
    </row>
    <row r="1481" spans="1:6">
      <c r="A1481">
        <v>13</v>
      </c>
      <c r="B1481">
        <v>-90.594999999999999</v>
      </c>
      <c r="C1481">
        <v>4094</v>
      </c>
      <c r="D1481">
        <v>800000</v>
      </c>
      <c r="E1481">
        <v>684</v>
      </c>
      <c r="F1481" s="3">
        <v>632.83891686290406</v>
      </c>
    </row>
    <row r="1482" spans="1:6">
      <c r="A1482">
        <v>14</v>
      </c>
      <c r="B1482">
        <v>-90.486999999999995</v>
      </c>
      <c r="C1482">
        <v>4094</v>
      </c>
      <c r="D1482">
        <v>800000</v>
      </c>
      <c r="E1482">
        <v>643</v>
      </c>
      <c r="F1482" s="3">
        <v>674.15607503425872</v>
      </c>
    </row>
    <row r="1483" spans="1:6">
      <c r="A1483">
        <v>15</v>
      </c>
      <c r="B1483">
        <v>-90.372</v>
      </c>
      <c r="C1483">
        <v>4094</v>
      </c>
      <c r="D1483">
        <v>800000</v>
      </c>
      <c r="E1483">
        <v>727</v>
      </c>
      <c r="F1483" s="3">
        <v>719.10428265384587</v>
      </c>
    </row>
    <row r="1484" spans="1:6">
      <c r="A1484">
        <v>16</v>
      </c>
      <c r="B1484">
        <v>-90.256</v>
      </c>
      <c r="C1484">
        <v>4094</v>
      </c>
      <c r="D1484">
        <v>800000</v>
      </c>
      <c r="E1484">
        <v>745</v>
      </c>
      <c r="F1484" s="3">
        <v>758.64083634273197</v>
      </c>
    </row>
    <row r="1485" spans="1:6">
      <c r="A1485">
        <v>17</v>
      </c>
      <c r="B1485">
        <v>-90.14</v>
      </c>
      <c r="C1485">
        <v>4094</v>
      </c>
      <c r="D1485">
        <v>800000</v>
      </c>
      <c r="E1485">
        <v>788</v>
      </c>
      <c r="F1485" s="3">
        <v>785.23428165842915</v>
      </c>
    </row>
    <row r="1486" spans="1:6">
      <c r="A1486">
        <v>18</v>
      </c>
      <c r="B1486">
        <v>-90.025000000000006</v>
      </c>
      <c r="C1486">
        <v>4094</v>
      </c>
      <c r="D1486">
        <v>800000</v>
      </c>
      <c r="E1486">
        <v>815</v>
      </c>
      <c r="F1486" s="3">
        <v>793.96945124216825</v>
      </c>
    </row>
    <row r="1487" spans="1:6">
      <c r="A1487">
        <v>19</v>
      </c>
      <c r="B1487">
        <v>-89.918999999999997</v>
      </c>
      <c r="C1487">
        <v>4094</v>
      </c>
      <c r="D1487">
        <v>800000</v>
      </c>
      <c r="E1487">
        <v>795</v>
      </c>
      <c r="F1487" s="3">
        <v>785.62648212036879</v>
      </c>
    </row>
    <row r="1488" spans="1:6">
      <c r="A1488">
        <v>20</v>
      </c>
      <c r="B1488">
        <v>-89.805999999999997</v>
      </c>
      <c r="C1488">
        <v>4094</v>
      </c>
      <c r="D1488">
        <v>800000</v>
      </c>
      <c r="E1488">
        <v>740</v>
      </c>
      <c r="F1488" s="3">
        <v>762.30450055444032</v>
      </c>
    </row>
    <row r="1489" spans="1:6">
      <c r="A1489">
        <v>21</v>
      </c>
      <c r="B1489">
        <v>-89.691000000000003</v>
      </c>
      <c r="C1489">
        <v>4094</v>
      </c>
      <c r="D1489">
        <v>800000</v>
      </c>
      <c r="E1489">
        <v>719</v>
      </c>
      <c r="F1489" s="3">
        <v>729.24986915316299</v>
      </c>
    </row>
    <row r="1490" spans="1:6">
      <c r="A1490">
        <v>22</v>
      </c>
      <c r="B1490">
        <v>-89.576999999999998</v>
      </c>
      <c r="C1490">
        <v>4094</v>
      </c>
      <c r="D1490">
        <v>800000</v>
      </c>
      <c r="E1490">
        <v>726</v>
      </c>
      <c r="F1490" s="3">
        <v>694.21398292703782</v>
      </c>
    </row>
    <row r="1491" spans="1:6">
      <c r="A1491">
        <v>23</v>
      </c>
      <c r="B1491">
        <v>-89.457999999999998</v>
      </c>
      <c r="C1491">
        <v>4094</v>
      </c>
      <c r="D1491">
        <v>800000</v>
      </c>
      <c r="E1491">
        <v>642</v>
      </c>
      <c r="F1491" s="3">
        <v>661.59132293885682</v>
      </c>
    </row>
    <row r="1492" spans="1:6">
      <c r="A1492">
        <v>24</v>
      </c>
      <c r="B1492">
        <v>-89.341999999999999</v>
      </c>
      <c r="C1492">
        <v>4094</v>
      </c>
      <c r="D1492">
        <v>800000</v>
      </c>
      <c r="E1492">
        <v>620</v>
      </c>
      <c r="F1492" s="3">
        <v>637.37523859875012</v>
      </c>
    </row>
    <row r="1493" spans="1:6">
      <c r="A1493">
        <v>25</v>
      </c>
      <c r="B1493">
        <v>-89.234999999999999</v>
      </c>
      <c r="C1493">
        <v>4094</v>
      </c>
      <c r="D1493">
        <v>800000</v>
      </c>
      <c r="E1493">
        <v>636</v>
      </c>
      <c r="F1493" s="3">
        <v>622.54851532925136</v>
      </c>
    </row>
    <row r="1494" spans="1:6">
      <c r="A1494">
        <v>26</v>
      </c>
      <c r="B1494">
        <v>-89.13</v>
      </c>
      <c r="C1494">
        <v>4094</v>
      </c>
      <c r="D1494">
        <v>800000</v>
      </c>
      <c r="E1494">
        <v>633</v>
      </c>
      <c r="F1494" s="3">
        <v>614.29015959398509</v>
      </c>
    </row>
    <row r="1495" spans="1:6">
      <c r="A1495">
        <v>27</v>
      </c>
      <c r="B1495">
        <v>-89.016000000000005</v>
      </c>
      <c r="C1495">
        <v>4094</v>
      </c>
      <c r="D1495">
        <v>800000</v>
      </c>
      <c r="E1495">
        <v>631</v>
      </c>
      <c r="F1495" s="3">
        <v>610.76988067244145</v>
      </c>
    </row>
    <row r="1496" spans="1:6">
      <c r="A1496">
        <v>28</v>
      </c>
      <c r="B1496">
        <v>-88.896000000000001</v>
      </c>
      <c r="C1496">
        <v>4094</v>
      </c>
      <c r="D1496">
        <v>800000</v>
      </c>
      <c r="E1496">
        <v>596</v>
      </c>
      <c r="F1496" s="3">
        <v>611.1845949580977</v>
      </c>
    </row>
    <row r="1497" spans="1:6">
      <c r="A1497">
        <v>29</v>
      </c>
      <c r="B1497">
        <v>-88.790999999999997</v>
      </c>
      <c r="C1497">
        <v>4094</v>
      </c>
      <c r="D1497">
        <v>800000</v>
      </c>
      <c r="E1497">
        <v>599</v>
      </c>
      <c r="F1497" s="3">
        <v>613.62374742275517</v>
      </c>
    </row>
    <row r="1498" spans="1:6">
      <c r="A1498">
        <v>30</v>
      </c>
      <c r="B1498">
        <v>-88.671999999999997</v>
      </c>
      <c r="C1498">
        <v>4094</v>
      </c>
      <c r="D1498">
        <v>800000</v>
      </c>
      <c r="E1498">
        <v>602</v>
      </c>
      <c r="F1498" s="3">
        <v>617.63930030708161</v>
      </c>
    </row>
    <row r="1499" spans="1:6">
      <c r="A1499">
        <v>31</v>
      </c>
      <c r="B1499">
        <v>-88.56</v>
      </c>
      <c r="C1499">
        <v>4094</v>
      </c>
      <c r="D1499">
        <v>800000</v>
      </c>
      <c r="E1499">
        <v>618</v>
      </c>
      <c r="F1499" s="3">
        <v>622.01695162592944</v>
      </c>
    </row>
    <row r="1500" spans="1:6">
      <c r="A1500">
        <v>32</v>
      </c>
      <c r="B1500">
        <v>-88.451999999999998</v>
      </c>
      <c r="C1500">
        <v>4094</v>
      </c>
      <c r="D1500">
        <v>800000</v>
      </c>
      <c r="E1500">
        <v>643</v>
      </c>
      <c r="F1500" s="3">
        <v>626.481404167905</v>
      </c>
    </row>
    <row r="1501" spans="1:6">
      <c r="A1501" t="s">
        <v>0</v>
      </c>
    </row>
    <row r="1502" spans="1:6">
      <c r="A1502" t="s">
        <v>0</v>
      </c>
    </row>
    <row r="1503" spans="1:6">
      <c r="A1503" t="s">
        <v>0</v>
      </c>
    </row>
    <row r="1504" spans="1:6">
      <c r="A1504" t="s">
        <v>0</v>
      </c>
    </row>
    <row r="1505" spans="1:10">
      <c r="A1505" t="s">
        <v>70</v>
      </c>
    </row>
    <row r="1506" spans="1:10">
      <c r="A1506" t="s">
        <v>2</v>
      </c>
    </row>
    <row r="1507" spans="1:10">
      <c r="A1507" t="s">
        <v>3</v>
      </c>
    </row>
    <row r="1508" spans="1:10">
      <c r="A1508" t="s">
        <v>4</v>
      </c>
    </row>
    <row r="1509" spans="1:10">
      <c r="A1509" t="s">
        <v>5</v>
      </c>
    </row>
    <row r="1510" spans="1:10">
      <c r="A1510" t="s">
        <v>71</v>
      </c>
    </row>
    <row r="1511" spans="1:10">
      <c r="A1511" t="s">
        <v>7</v>
      </c>
    </row>
    <row r="1512" spans="1:10">
      <c r="A1512" t="s">
        <v>8</v>
      </c>
    </row>
    <row r="1513" spans="1:10">
      <c r="A1513" t="s">
        <v>9</v>
      </c>
    </row>
    <row r="1514" spans="1:10">
      <c r="A1514" t="s">
        <v>10</v>
      </c>
    </row>
    <row r="1515" spans="1:10">
      <c r="A1515" t="s">
        <v>11</v>
      </c>
    </row>
    <row r="1516" spans="1:10">
      <c r="A1516" t="s">
        <v>0</v>
      </c>
    </row>
    <row r="1517" spans="1:10">
      <c r="A1517" t="s">
        <v>0</v>
      </c>
    </row>
    <row r="1518" spans="1:10">
      <c r="A1518" t="s">
        <v>123</v>
      </c>
      <c r="B1518" t="s">
        <v>102</v>
      </c>
      <c r="C1518" t="s">
        <v>105</v>
      </c>
      <c r="D1518" t="s">
        <v>122</v>
      </c>
      <c r="E1518" t="s">
        <v>121</v>
      </c>
      <c r="F1518" t="s">
        <v>142</v>
      </c>
    </row>
    <row r="1519" spans="1:10">
      <c r="A1519">
        <v>1</v>
      </c>
      <c r="B1519">
        <v>-91.947999999999993</v>
      </c>
      <c r="C1519">
        <v>3978</v>
      </c>
      <c r="D1519">
        <v>800000</v>
      </c>
      <c r="E1519">
        <v>470</v>
      </c>
      <c r="F1519" s="3"/>
      <c r="J1519" t="s">
        <v>183</v>
      </c>
    </row>
    <row r="1520" spans="1:10">
      <c r="A1520">
        <v>2</v>
      </c>
      <c r="B1520">
        <v>-91.838999999999999</v>
      </c>
      <c r="C1520">
        <v>3978</v>
      </c>
      <c r="D1520">
        <v>800000</v>
      </c>
      <c r="E1520">
        <v>414</v>
      </c>
      <c r="F1520" s="3"/>
    </row>
    <row r="1521" spans="1:6">
      <c r="A1521">
        <v>3</v>
      </c>
      <c r="B1521">
        <v>-91.724000000000004</v>
      </c>
      <c r="C1521">
        <v>3978</v>
      </c>
      <c r="D1521">
        <v>800000</v>
      </c>
      <c r="E1521">
        <v>442</v>
      </c>
      <c r="F1521" s="3"/>
    </row>
    <row r="1522" spans="1:6">
      <c r="A1522">
        <v>4</v>
      </c>
      <c r="B1522">
        <v>-91.611999999999995</v>
      </c>
      <c r="C1522">
        <v>3978</v>
      </c>
      <c r="D1522">
        <v>800000</v>
      </c>
      <c r="E1522">
        <v>458</v>
      </c>
      <c r="F1522" s="3">
        <v>508.104165684826</v>
      </c>
    </row>
    <row r="1523" spans="1:6">
      <c r="A1523">
        <v>5</v>
      </c>
      <c r="B1523">
        <v>-91.5</v>
      </c>
      <c r="C1523">
        <v>3978</v>
      </c>
      <c r="D1523">
        <v>800000</v>
      </c>
      <c r="E1523">
        <v>487</v>
      </c>
      <c r="F1523" s="3">
        <v>512.26104592993215</v>
      </c>
    </row>
    <row r="1524" spans="1:6">
      <c r="A1524">
        <v>6</v>
      </c>
      <c r="B1524">
        <v>-91.394000000000005</v>
      </c>
      <c r="C1524">
        <v>3978</v>
      </c>
      <c r="D1524">
        <v>800000</v>
      </c>
      <c r="E1524">
        <v>516</v>
      </c>
      <c r="F1524" s="3">
        <v>516.37303633002227</v>
      </c>
    </row>
    <row r="1525" spans="1:6">
      <c r="A1525">
        <v>7</v>
      </c>
      <c r="B1525">
        <v>-91.281000000000006</v>
      </c>
      <c r="C1525">
        <v>3978</v>
      </c>
      <c r="D1525">
        <v>800000</v>
      </c>
      <c r="E1525">
        <v>539</v>
      </c>
      <c r="F1525" s="3">
        <v>521.21698540541047</v>
      </c>
    </row>
    <row r="1526" spans="1:6">
      <c r="A1526">
        <v>8</v>
      </c>
      <c r="B1526">
        <v>-91.165000000000006</v>
      </c>
      <c r="C1526">
        <v>3978</v>
      </c>
      <c r="D1526">
        <v>800000</v>
      </c>
      <c r="E1526">
        <v>547</v>
      </c>
      <c r="F1526" s="3">
        <v>527.28232768639702</v>
      </c>
    </row>
    <row r="1527" spans="1:6">
      <c r="A1527">
        <v>9</v>
      </c>
      <c r="B1527">
        <v>-91.049000000000007</v>
      </c>
      <c r="C1527">
        <v>3978</v>
      </c>
      <c r="D1527">
        <v>800000</v>
      </c>
      <c r="E1527">
        <v>587</v>
      </c>
      <c r="F1527" s="3">
        <v>535.57930420343291</v>
      </c>
    </row>
    <row r="1528" spans="1:6">
      <c r="A1528">
        <v>10</v>
      </c>
      <c r="B1528">
        <v>-90.933999999999997</v>
      </c>
      <c r="C1528">
        <v>3978</v>
      </c>
      <c r="D1528">
        <v>800000</v>
      </c>
      <c r="E1528">
        <v>562</v>
      </c>
      <c r="F1528" s="3">
        <v>547.74654532084332</v>
      </c>
    </row>
    <row r="1529" spans="1:6">
      <c r="A1529">
        <v>11</v>
      </c>
      <c r="B1529">
        <v>-90.823999999999998</v>
      </c>
      <c r="C1529">
        <v>3978</v>
      </c>
      <c r="D1529">
        <v>800000</v>
      </c>
      <c r="E1529">
        <v>603</v>
      </c>
      <c r="F1529" s="3">
        <v>565.09637910476954</v>
      </c>
    </row>
    <row r="1530" spans="1:6">
      <c r="A1530">
        <v>12</v>
      </c>
      <c r="B1530">
        <v>-90.709000000000003</v>
      </c>
      <c r="C1530">
        <v>3978</v>
      </c>
      <c r="D1530">
        <v>800000</v>
      </c>
      <c r="E1530">
        <v>590</v>
      </c>
      <c r="F1530" s="3">
        <v>591.23903027972972</v>
      </c>
    </row>
    <row r="1531" spans="1:6">
      <c r="A1531">
        <v>13</v>
      </c>
      <c r="B1531">
        <v>-90.594999999999999</v>
      </c>
      <c r="C1531">
        <v>3978</v>
      </c>
      <c r="D1531">
        <v>800000</v>
      </c>
      <c r="E1531">
        <v>633</v>
      </c>
      <c r="F1531" s="3">
        <v>626.14192493840551</v>
      </c>
    </row>
    <row r="1532" spans="1:6">
      <c r="A1532">
        <v>14</v>
      </c>
      <c r="B1532">
        <v>-90.486999999999995</v>
      </c>
      <c r="C1532">
        <v>3978</v>
      </c>
      <c r="D1532">
        <v>800000</v>
      </c>
      <c r="E1532">
        <v>625</v>
      </c>
      <c r="F1532" s="3">
        <v>666.18006944402794</v>
      </c>
    </row>
    <row r="1533" spans="1:6">
      <c r="A1533">
        <v>15</v>
      </c>
      <c r="B1533">
        <v>-90.372</v>
      </c>
      <c r="C1533">
        <v>3978</v>
      </c>
      <c r="D1533">
        <v>800000</v>
      </c>
      <c r="E1533">
        <v>696</v>
      </c>
      <c r="F1533" s="3">
        <v>711.86390865614351</v>
      </c>
    </row>
    <row r="1534" spans="1:6">
      <c r="A1534">
        <v>16</v>
      </c>
      <c r="B1534">
        <v>-90.256</v>
      </c>
      <c r="C1534">
        <v>3978</v>
      </c>
      <c r="D1534">
        <v>800000</v>
      </c>
      <c r="E1534">
        <v>775</v>
      </c>
      <c r="F1534" s="3">
        <v>753.72540410134525</v>
      </c>
    </row>
    <row r="1535" spans="1:6">
      <c r="A1535">
        <v>17</v>
      </c>
      <c r="B1535">
        <v>-90.14</v>
      </c>
      <c r="C1535">
        <v>3978</v>
      </c>
      <c r="D1535">
        <v>800000</v>
      </c>
      <c r="E1535">
        <v>763</v>
      </c>
      <c r="F1535" s="3">
        <v>782.88100398957124</v>
      </c>
    </row>
    <row r="1536" spans="1:6">
      <c r="A1536">
        <v>18</v>
      </c>
      <c r="B1536">
        <v>-90.025000000000006</v>
      </c>
      <c r="C1536">
        <v>3978</v>
      </c>
      <c r="D1536">
        <v>800000</v>
      </c>
      <c r="E1536">
        <v>837</v>
      </c>
      <c r="F1536" s="3">
        <v>792.99914634950062</v>
      </c>
    </row>
    <row r="1537" spans="1:6">
      <c r="A1537">
        <v>19</v>
      </c>
      <c r="B1537">
        <v>-89.918999999999997</v>
      </c>
      <c r="C1537">
        <v>3978</v>
      </c>
      <c r="D1537">
        <v>800000</v>
      </c>
      <c r="E1537">
        <v>780</v>
      </c>
      <c r="F1537" s="3">
        <v>784.30759689737715</v>
      </c>
    </row>
    <row r="1538" spans="1:6">
      <c r="A1538">
        <v>20</v>
      </c>
      <c r="B1538">
        <v>-89.805999999999997</v>
      </c>
      <c r="C1538">
        <v>3978</v>
      </c>
      <c r="D1538">
        <v>800000</v>
      </c>
      <c r="E1538">
        <v>755</v>
      </c>
      <c r="F1538" s="3">
        <v>759.18359279720767</v>
      </c>
    </row>
    <row r="1539" spans="1:6">
      <c r="A1539">
        <v>21</v>
      </c>
      <c r="B1539">
        <v>-89.691000000000003</v>
      </c>
      <c r="C1539">
        <v>3978</v>
      </c>
      <c r="D1539">
        <v>800000</v>
      </c>
      <c r="E1539">
        <v>717</v>
      </c>
      <c r="F1539" s="3">
        <v>723.79035632322075</v>
      </c>
    </row>
    <row r="1540" spans="1:6">
      <c r="A1540">
        <v>22</v>
      </c>
      <c r="B1540">
        <v>-89.576999999999998</v>
      </c>
      <c r="C1540">
        <v>3978</v>
      </c>
      <c r="D1540">
        <v>800000</v>
      </c>
      <c r="E1540">
        <v>686</v>
      </c>
      <c r="F1540" s="3">
        <v>687.05033225730278</v>
      </c>
    </row>
    <row r="1541" spans="1:6">
      <c r="A1541">
        <v>23</v>
      </c>
      <c r="B1541">
        <v>-89.457999999999998</v>
      </c>
      <c r="C1541">
        <v>3978</v>
      </c>
      <c r="D1541">
        <v>800000</v>
      </c>
      <c r="E1541">
        <v>669</v>
      </c>
      <c r="F1541" s="3">
        <v>653.96873473998608</v>
      </c>
    </row>
    <row r="1542" spans="1:6">
      <c r="A1542">
        <v>24</v>
      </c>
      <c r="B1542">
        <v>-89.341999999999999</v>
      </c>
      <c r="C1542">
        <v>3978</v>
      </c>
      <c r="D1542">
        <v>800000</v>
      </c>
      <c r="E1542">
        <v>612</v>
      </c>
      <c r="F1542" s="3">
        <v>630.52534927169654</v>
      </c>
    </row>
    <row r="1543" spans="1:6">
      <c r="A1543">
        <v>25</v>
      </c>
      <c r="B1543">
        <v>-89.234999999999999</v>
      </c>
      <c r="C1543">
        <v>3978</v>
      </c>
      <c r="D1543">
        <v>800000</v>
      </c>
      <c r="E1543">
        <v>605</v>
      </c>
      <c r="F1543" s="3">
        <v>616.99236597313597</v>
      </c>
    </row>
    <row r="1544" spans="1:6">
      <c r="A1544">
        <v>26</v>
      </c>
      <c r="B1544">
        <v>-89.13</v>
      </c>
      <c r="C1544">
        <v>3978</v>
      </c>
      <c r="D1544">
        <v>800000</v>
      </c>
      <c r="E1544">
        <v>616</v>
      </c>
      <c r="F1544" s="3">
        <v>610.03899883393831</v>
      </c>
    </row>
    <row r="1545" spans="1:6">
      <c r="A1545">
        <v>27</v>
      </c>
      <c r="B1545">
        <v>-89.016000000000005</v>
      </c>
      <c r="C1545">
        <v>3978</v>
      </c>
      <c r="D1545">
        <v>800000</v>
      </c>
      <c r="E1545">
        <v>582</v>
      </c>
      <c r="F1545" s="3">
        <v>607.57950314431605</v>
      </c>
    </row>
    <row r="1546" spans="1:6">
      <c r="A1546">
        <v>28</v>
      </c>
      <c r="B1546">
        <v>-88.896000000000001</v>
      </c>
      <c r="C1546">
        <v>3978</v>
      </c>
      <c r="D1546">
        <v>800000</v>
      </c>
      <c r="E1546">
        <v>634</v>
      </c>
      <c r="F1546" s="3">
        <v>608.53362072143557</v>
      </c>
    </row>
    <row r="1547" spans="1:6">
      <c r="A1547">
        <v>29</v>
      </c>
      <c r="B1547">
        <v>-88.790999999999997</v>
      </c>
      <c r="C1547">
        <v>3978</v>
      </c>
      <c r="D1547">
        <v>800000</v>
      </c>
      <c r="E1547">
        <v>625</v>
      </c>
      <c r="F1547" s="3">
        <v>610.99434275131807</v>
      </c>
    </row>
    <row r="1548" spans="1:6">
      <c r="A1548">
        <v>30</v>
      </c>
      <c r="B1548">
        <v>-88.671999999999997</v>
      </c>
      <c r="C1548">
        <v>3978</v>
      </c>
      <c r="D1548">
        <v>800000</v>
      </c>
      <c r="E1548">
        <v>596</v>
      </c>
      <c r="F1548" s="3">
        <v>614.66569278076236</v>
      </c>
    </row>
    <row r="1549" spans="1:6">
      <c r="A1549">
        <v>31</v>
      </c>
      <c r="B1549">
        <v>-88.56</v>
      </c>
      <c r="C1549">
        <v>3978</v>
      </c>
      <c r="D1549">
        <v>800000</v>
      </c>
      <c r="E1549">
        <v>590</v>
      </c>
      <c r="F1549" s="3">
        <v>618.4989246315854</v>
      </c>
    </row>
    <row r="1550" spans="1:6">
      <c r="A1550">
        <v>32</v>
      </c>
      <c r="B1550">
        <v>-88.451999999999998</v>
      </c>
      <c r="C1550">
        <v>3978</v>
      </c>
      <c r="D1550">
        <v>800000</v>
      </c>
      <c r="E1550">
        <v>651</v>
      </c>
      <c r="F1550" s="3">
        <v>622.33087574209935</v>
      </c>
    </row>
    <row r="1551" spans="1:6">
      <c r="A1551" t="s">
        <v>0</v>
      </c>
    </row>
    <row r="1552" spans="1:6">
      <c r="A1552" t="s">
        <v>0</v>
      </c>
    </row>
    <row r="1553" spans="1:6">
      <c r="A1553" t="s">
        <v>0</v>
      </c>
    </row>
    <row r="1554" spans="1:6">
      <c r="A1554" t="s">
        <v>0</v>
      </c>
    </row>
    <row r="1555" spans="1:6">
      <c r="A1555" t="s">
        <v>72</v>
      </c>
    </row>
    <row r="1556" spans="1:6">
      <c r="A1556" t="s">
        <v>2</v>
      </c>
    </row>
    <row r="1557" spans="1:6">
      <c r="A1557" t="s">
        <v>3</v>
      </c>
    </row>
    <row r="1558" spans="1:6">
      <c r="A1558" t="s">
        <v>4</v>
      </c>
    </row>
    <row r="1559" spans="1:6">
      <c r="A1559" t="s">
        <v>5</v>
      </c>
    </row>
    <row r="1560" spans="1:6">
      <c r="A1560" t="s">
        <v>73</v>
      </c>
    </row>
    <row r="1561" spans="1:6">
      <c r="A1561" t="s">
        <v>7</v>
      </c>
    </row>
    <row r="1562" spans="1:6">
      <c r="A1562" t="s">
        <v>8</v>
      </c>
    </row>
    <row r="1563" spans="1:6">
      <c r="A1563" t="s">
        <v>9</v>
      </c>
    </row>
    <row r="1564" spans="1:6">
      <c r="A1564" t="s">
        <v>10</v>
      </c>
    </row>
    <row r="1565" spans="1:6">
      <c r="A1565" t="s">
        <v>11</v>
      </c>
    </row>
    <row r="1566" spans="1:6">
      <c r="A1566" t="s">
        <v>0</v>
      </c>
    </row>
    <row r="1567" spans="1:6">
      <c r="A1567" t="s">
        <v>0</v>
      </c>
    </row>
    <row r="1568" spans="1:6">
      <c r="A1568" t="s">
        <v>123</v>
      </c>
      <c r="B1568" t="s">
        <v>102</v>
      </c>
      <c r="C1568" t="s">
        <v>105</v>
      </c>
      <c r="D1568" t="s">
        <v>122</v>
      </c>
      <c r="E1568" t="s">
        <v>121</v>
      </c>
      <c r="F1568" t="s">
        <v>142</v>
      </c>
    </row>
    <row r="1569" spans="1:10">
      <c r="A1569">
        <v>1</v>
      </c>
      <c r="B1569">
        <v>-91.947999999999993</v>
      </c>
      <c r="C1569">
        <v>3897</v>
      </c>
      <c r="D1569">
        <v>800000</v>
      </c>
      <c r="E1569">
        <v>397</v>
      </c>
      <c r="F1569" s="3"/>
      <c r="J1569" t="s">
        <v>184</v>
      </c>
    </row>
    <row r="1570" spans="1:10">
      <c r="A1570">
        <v>2</v>
      </c>
      <c r="B1570">
        <v>-91.838999999999999</v>
      </c>
      <c r="C1570">
        <v>3897</v>
      </c>
      <c r="D1570">
        <v>800000</v>
      </c>
      <c r="E1570">
        <v>424</v>
      </c>
      <c r="F1570" s="3"/>
    </row>
    <row r="1571" spans="1:10">
      <c r="A1571">
        <v>3</v>
      </c>
      <c r="B1571">
        <v>-91.724000000000004</v>
      </c>
      <c r="C1571">
        <v>3897</v>
      </c>
      <c r="D1571">
        <v>800000</v>
      </c>
      <c r="E1571">
        <v>431</v>
      </c>
      <c r="F1571" s="3"/>
    </row>
    <row r="1572" spans="1:10">
      <c r="A1572">
        <v>4</v>
      </c>
      <c r="B1572">
        <v>-91.611999999999995</v>
      </c>
      <c r="C1572">
        <v>3897</v>
      </c>
      <c r="D1572">
        <v>800000</v>
      </c>
      <c r="E1572">
        <v>450</v>
      </c>
      <c r="F1572" s="3">
        <v>476.62496399090298</v>
      </c>
    </row>
    <row r="1573" spans="1:10">
      <c r="A1573">
        <v>5</v>
      </c>
      <c r="B1573">
        <v>-91.5</v>
      </c>
      <c r="C1573">
        <v>3897</v>
      </c>
      <c r="D1573">
        <v>800000</v>
      </c>
      <c r="E1573">
        <v>469</v>
      </c>
      <c r="F1573" s="3">
        <v>482.00944989692357</v>
      </c>
    </row>
    <row r="1574" spans="1:10">
      <c r="A1574">
        <v>6</v>
      </c>
      <c r="B1574">
        <v>-91.394000000000005</v>
      </c>
      <c r="C1574">
        <v>3897</v>
      </c>
      <c r="D1574">
        <v>800000</v>
      </c>
      <c r="E1574">
        <v>488</v>
      </c>
      <c r="F1574" s="3">
        <v>487.15431864112958</v>
      </c>
    </row>
    <row r="1575" spans="1:10">
      <c r="A1575">
        <v>7</v>
      </c>
      <c r="B1575">
        <v>-91.281000000000006</v>
      </c>
      <c r="C1575">
        <v>3897</v>
      </c>
      <c r="D1575">
        <v>800000</v>
      </c>
      <c r="E1575">
        <v>505</v>
      </c>
      <c r="F1575" s="3">
        <v>492.81020118713462</v>
      </c>
    </row>
    <row r="1576" spans="1:10">
      <c r="A1576">
        <v>8</v>
      </c>
      <c r="B1576">
        <v>-91.165000000000006</v>
      </c>
      <c r="C1576">
        <v>3897</v>
      </c>
      <c r="D1576">
        <v>800000</v>
      </c>
      <c r="E1576">
        <v>486</v>
      </c>
      <c r="F1576" s="3">
        <v>499.15600312166447</v>
      </c>
    </row>
    <row r="1577" spans="1:10">
      <c r="A1577">
        <v>9</v>
      </c>
      <c r="B1577">
        <v>-91.049000000000007</v>
      </c>
      <c r="C1577">
        <v>3897</v>
      </c>
      <c r="D1577">
        <v>800000</v>
      </c>
      <c r="E1577">
        <v>538</v>
      </c>
      <c r="F1577" s="3">
        <v>506.9348177571631</v>
      </c>
    </row>
    <row r="1578" spans="1:10">
      <c r="A1578">
        <v>10</v>
      </c>
      <c r="B1578">
        <v>-90.933999999999997</v>
      </c>
      <c r="C1578">
        <v>3897</v>
      </c>
      <c r="D1578">
        <v>800000</v>
      </c>
      <c r="E1578">
        <v>562</v>
      </c>
      <c r="F1578" s="3">
        <v>517.8528469472709</v>
      </c>
    </row>
    <row r="1579" spans="1:10">
      <c r="A1579">
        <v>11</v>
      </c>
      <c r="B1579">
        <v>-90.823999999999998</v>
      </c>
      <c r="C1579">
        <v>3897</v>
      </c>
      <c r="D1579">
        <v>800000</v>
      </c>
      <c r="E1579">
        <v>563</v>
      </c>
      <c r="F1579" s="3">
        <v>534.011548147599</v>
      </c>
    </row>
    <row r="1580" spans="1:10">
      <c r="A1580">
        <v>12</v>
      </c>
      <c r="B1580">
        <v>-90.709000000000003</v>
      </c>
      <c r="C1580">
        <v>3897</v>
      </c>
      <c r="D1580">
        <v>800000</v>
      </c>
      <c r="E1580">
        <v>513</v>
      </c>
      <c r="F1580" s="3">
        <v>560.54747331638123</v>
      </c>
    </row>
    <row r="1581" spans="1:10">
      <c r="A1581">
        <v>13</v>
      </c>
      <c r="B1581">
        <v>-90.594999999999999</v>
      </c>
      <c r="C1581">
        <v>3897</v>
      </c>
      <c r="D1581">
        <v>800000</v>
      </c>
      <c r="E1581">
        <v>594</v>
      </c>
      <c r="F1581" s="3">
        <v>599.67801603312273</v>
      </c>
    </row>
    <row r="1582" spans="1:10">
      <c r="A1582">
        <v>14</v>
      </c>
      <c r="B1582">
        <v>-90.486999999999995</v>
      </c>
      <c r="C1582">
        <v>3897</v>
      </c>
      <c r="D1582">
        <v>800000</v>
      </c>
      <c r="E1582">
        <v>649</v>
      </c>
      <c r="F1582" s="3">
        <v>648.59646865059983</v>
      </c>
    </row>
    <row r="1583" spans="1:10">
      <c r="A1583">
        <v>15</v>
      </c>
      <c r="B1583">
        <v>-90.372</v>
      </c>
      <c r="C1583">
        <v>3897</v>
      </c>
      <c r="D1583">
        <v>800000</v>
      </c>
      <c r="E1583">
        <v>735</v>
      </c>
      <c r="F1583" s="3">
        <v>708.09589570160358</v>
      </c>
    </row>
    <row r="1584" spans="1:10">
      <c r="A1584">
        <v>16</v>
      </c>
      <c r="B1584">
        <v>-90.256</v>
      </c>
      <c r="C1584">
        <v>3897</v>
      </c>
      <c r="D1584">
        <v>800000</v>
      </c>
      <c r="E1584">
        <v>756</v>
      </c>
      <c r="F1584" s="3">
        <v>764.38245674976042</v>
      </c>
    </row>
    <row r="1585" spans="1:6">
      <c r="A1585">
        <v>17</v>
      </c>
      <c r="B1585">
        <v>-90.14</v>
      </c>
      <c r="C1585">
        <v>3897</v>
      </c>
      <c r="D1585">
        <v>800000</v>
      </c>
      <c r="E1585">
        <v>796</v>
      </c>
      <c r="F1585" s="3">
        <v>802.49987555813505</v>
      </c>
    </row>
    <row r="1586" spans="1:6">
      <c r="A1586">
        <v>18</v>
      </c>
      <c r="B1586">
        <v>-90.025000000000006</v>
      </c>
      <c r="C1586">
        <v>3897</v>
      </c>
      <c r="D1586">
        <v>800000</v>
      </c>
      <c r="E1586">
        <v>803</v>
      </c>
      <c r="F1586" s="3">
        <v>811.82407598615646</v>
      </c>
    </row>
    <row r="1587" spans="1:6">
      <c r="A1587">
        <v>19</v>
      </c>
      <c r="B1587">
        <v>-89.918999999999997</v>
      </c>
      <c r="C1587">
        <v>3897</v>
      </c>
      <c r="D1587">
        <v>800000</v>
      </c>
      <c r="E1587">
        <v>811</v>
      </c>
      <c r="F1587" s="3">
        <v>794.00360155654994</v>
      </c>
    </row>
    <row r="1588" spans="1:6">
      <c r="A1588">
        <v>20</v>
      </c>
      <c r="B1588">
        <v>-89.805999999999997</v>
      </c>
      <c r="C1588">
        <v>3897</v>
      </c>
      <c r="D1588">
        <v>800000</v>
      </c>
      <c r="E1588">
        <v>779</v>
      </c>
      <c r="F1588" s="3">
        <v>754.51595094723859</v>
      </c>
    </row>
    <row r="1589" spans="1:6">
      <c r="A1589">
        <v>21</v>
      </c>
      <c r="B1589">
        <v>-89.691000000000003</v>
      </c>
      <c r="C1589">
        <v>3897</v>
      </c>
      <c r="D1589">
        <v>800000</v>
      </c>
      <c r="E1589">
        <v>646</v>
      </c>
      <c r="F1589" s="3">
        <v>705.77708301708435</v>
      </c>
    </row>
    <row r="1590" spans="1:6">
      <c r="A1590">
        <v>22</v>
      </c>
      <c r="B1590">
        <v>-89.576999999999998</v>
      </c>
      <c r="C1590">
        <v>3897</v>
      </c>
      <c r="D1590">
        <v>800000</v>
      </c>
      <c r="E1590">
        <v>698</v>
      </c>
      <c r="F1590" s="3">
        <v>661.65742524630855</v>
      </c>
    </row>
    <row r="1591" spans="1:6">
      <c r="A1591">
        <v>23</v>
      </c>
      <c r="B1591">
        <v>-89.457999999999998</v>
      </c>
      <c r="C1591">
        <v>3897</v>
      </c>
      <c r="D1591">
        <v>800000</v>
      </c>
      <c r="E1591">
        <v>637</v>
      </c>
      <c r="F1591" s="3">
        <v>628.14376942405568</v>
      </c>
    </row>
    <row r="1592" spans="1:6">
      <c r="A1592">
        <v>24</v>
      </c>
      <c r="B1592">
        <v>-89.341999999999999</v>
      </c>
      <c r="C1592">
        <v>3897</v>
      </c>
      <c r="D1592">
        <v>800000</v>
      </c>
      <c r="E1592">
        <v>631</v>
      </c>
      <c r="F1592" s="3">
        <v>609.30699412842432</v>
      </c>
    </row>
    <row r="1593" spans="1:6">
      <c r="A1593">
        <v>25</v>
      </c>
      <c r="B1593">
        <v>-89.234999999999999</v>
      </c>
      <c r="C1593">
        <v>3897</v>
      </c>
      <c r="D1593">
        <v>800000</v>
      </c>
      <c r="E1593">
        <v>574</v>
      </c>
      <c r="F1593" s="3">
        <v>601.73260594892167</v>
      </c>
    </row>
    <row r="1594" spans="1:6">
      <c r="A1594">
        <v>26</v>
      </c>
      <c r="B1594">
        <v>-89.13</v>
      </c>
      <c r="C1594">
        <v>3897</v>
      </c>
      <c r="D1594">
        <v>800000</v>
      </c>
      <c r="E1594">
        <v>581</v>
      </c>
      <c r="F1594" s="3">
        <v>600.36296177640406</v>
      </c>
    </row>
    <row r="1595" spans="1:6">
      <c r="A1595">
        <v>27</v>
      </c>
      <c r="B1595">
        <v>-89.016000000000005</v>
      </c>
      <c r="C1595">
        <v>3897</v>
      </c>
      <c r="D1595">
        <v>800000</v>
      </c>
      <c r="E1595">
        <v>606</v>
      </c>
      <c r="F1595" s="3">
        <v>602.71764343457755</v>
      </c>
    </row>
    <row r="1596" spans="1:6">
      <c r="A1596">
        <v>28</v>
      </c>
      <c r="B1596">
        <v>-88.896000000000001</v>
      </c>
      <c r="C1596">
        <v>3897</v>
      </c>
      <c r="D1596">
        <v>800000</v>
      </c>
      <c r="E1596">
        <v>601</v>
      </c>
      <c r="F1596" s="3">
        <v>607.25313705393523</v>
      </c>
    </row>
    <row r="1597" spans="1:6">
      <c r="A1597">
        <v>29</v>
      </c>
      <c r="B1597">
        <v>-88.790999999999997</v>
      </c>
      <c r="C1597">
        <v>3897</v>
      </c>
      <c r="D1597">
        <v>800000</v>
      </c>
      <c r="E1597">
        <v>655</v>
      </c>
      <c r="F1597" s="3">
        <v>611.92850000076373</v>
      </c>
    </row>
    <row r="1598" spans="1:6">
      <c r="A1598">
        <v>30</v>
      </c>
      <c r="B1598">
        <v>-88.671999999999997</v>
      </c>
      <c r="C1598">
        <v>3897</v>
      </c>
      <c r="D1598">
        <v>800000</v>
      </c>
      <c r="E1598">
        <v>597</v>
      </c>
      <c r="F1598" s="3">
        <v>617.50679595100451</v>
      </c>
    </row>
    <row r="1599" spans="1:6">
      <c r="A1599">
        <v>31</v>
      </c>
      <c r="B1599">
        <v>-88.56</v>
      </c>
      <c r="C1599">
        <v>3897</v>
      </c>
      <c r="D1599">
        <v>800000</v>
      </c>
      <c r="E1599">
        <v>617</v>
      </c>
      <c r="F1599" s="3">
        <v>622.84316552084169</v>
      </c>
    </row>
    <row r="1600" spans="1:6">
      <c r="A1600">
        <v>32</v>
      </c>
      <c r="B1600">
        <v>-88.451999999999998</v>
      </c>
      <c r="C1600">
        <v>3897</v>
      </c>
      <c r="D1600">
        <v>800000</v>
      </c>
      <c r="E1600">
        <v>628</v>
      </c>
      <c r="F1600" s="3">
        <v>628.01039873641776</v>
      </c>
    </row>
    <row r="1601" spans="1:1">
      <c r="A1601" t="s">
        <v>0</v>
      </c>
    </row>
    <row r="1602" spans="1:1">
      <c r="A1602" t="s">
        <v>0</v>
      </c>
    </row>
    <row r="1603" spans="1:1">
      <c r="A1603" t="s">
        <v>0</v>
      </c>
    </row>
    <row r="1604" spans="1:1">
      <c r="A1604" t="s">
        <v>0</v>
      </c>
    </row>
    <row r="1605" spans="1:1">
      <c r="A1605" t="s">
        <v>74</v>
      </c>
    </row>
    <row r="1606" spans="1:1">
      <c r="A1606" t="s">
        <v>2</v>
      </c>
    </row>
    <row r="1607" spans="1:1">
      <c r="A1607" t="s">
        <v>3</v>
      </c>
    </row>
    <row r="1608" spans="1:1">
      <c r="A1608" t="s">
        <v>4</v>
      </c>
    </row>
    <row r="1609" spans="1:1">
      <c r="A1609" t="s">
        <v>5</v>
      </c>
    </row>
    <row r="1610" spans="1:1">
      <c r="A1610" t="s">
        <v>75</v>
      </c>
    </row>
    <row r="1611" spans="1:1">
      <c r="A1611" t="s">
        <v>7</v>
      </c>
    </row>
    <row r="1612" spans="1:1">
      <c r="A1612" t="s">
        <v>8</v>
      </c>
    </row>
    <row r="1613" spans="1:1">
      <c r="A1613" t="s">
        <v>9</v>
      </c>
    </row>
    <row r="1614" spans="1:1">
      <c r="A1614" t="s">
        <v>10</v>
      </c>
    </row>
    <row r="1615" spans="1:1">
      <c r="A1615" t="s">
        <v>11</v>
      </c>
    </row>
    <row r="1616" spans="1:1">
      <c r="A1616" t="s">
        <v>0</v>
      </c>
    </row>
    <row r="1617" spans="1:10">
      <c r="A1617" t="s">
        <v>0</v>
      </c>
    </row>
    <row r="1618" spans="1:10">
      <c r="A1618" t="s">
        <v>123</v>
      </c>
      <c r="B1618" t="s">
        <v>102</v>
      </c>
      <c r="C1618" t="s">
        <v>105</v>
      </c>
      <c r="D1618" t="s">
        <v>122</v>
      </c>
      <c r="E1618" t="s">
        <v>121</v>
      </c>
      <c r="F1618" t="s">
        <v>142</v>
      </c>
    </row>
    <row r="1619" spans="1:10">
      <c r="A1619">
        <v>1</v>
      </c>
      <c r="B1619">
        <v>-91.947999999999993</v>
      </c>
      <c r="C1619">
        <v>3902</v>
      </c>
      <c r="D1619">
        <v>800000</v>
      </c>
      <c r="E1619">
        <v>421</v>
      </c>
      <c r="F1619" s="3"/>
      <c r="J1619" t="s">
        <v>185</v>
      </c>
    </row>
    <row r="1620" spans="1:10">
      <c r="A1620">
        <v>2</v>
      </c>
      <c r="B1620">
        <v>-91.838999999999999</v>
      </c>
      <c r="C1620">
        <v>3902</v>
      </c>
      <c r="D1620">
        <v>800000</v>
      </c>
      <c r="E1620">
        <v>408</v>
      </c>
      <c r="F1620" s="3"/>
    </row>
    <row r="1621" spans="1:10">
      <c r="A1621">
        <v>3</v>
      </c>
      <c r="B1621">
        <v>-91.724000000000004</v>
      </c>
      <c r="C1621">
        <v>3902</v>
      </c>
      <c r="D1621">
        <v>800000</v>
      </c>
      <c r="E1621">
        <v>425</v>
      </c>
      <c r="F1621" s="3"/>
    </row>
    <row r="1622" spans="1:10">
      <c r="A1622">
        <v>4</v>
      </c>
      <c r="B1622">
        <v>-91.611999999999995</v>
      </c>
      <c r="C1622">
        <v>3902</v>
      </c>
      <c r="D1622">
        <v>800000</v>
      </c>
      <c r="E1622">
        <v>427</v>
      </c>
      <c r="F1622" s="3">
        <v>472.72435128573926</v>
      </c>
    </row>
    <row r="1623" spans="1:10">
      <c r="A1623">
        <v>5</v>
      </c>
      <c r="B1623">
        <v>-91.5</v>
      </c>
      <c r="C1623">
        <v>3902</v>
      </c>
      <c r="D1623">
        <v>800000</v>
      </c>
      <c r="E1623">
        <v>477</v>
      </c>
      <c r="F1623" s="3">
        <v>478.19117439144281</v>
      </c>
    </row>
    <row r="1624" spans="1:10">
      <c r="A1624">
        <v>6</v>
      </c>
      <c r="B1624">
        <v>-91.394000000000005</v>
      </c>
      <c r="C1624">
        <v>3902</v>
      </c>
      <c r="D1624">
        <v>800000</v>
      </c>
      <c r="E1624">
        <v>502</v>
      </c>
      <c r="F1624" s="3">
        <v>484.06645477268154</v>
      </c>
    </row>
    <row r="1625" spans="1:10">
      <c r="A1625">
        <v>7</v>
      </c>
      <c r="B1625">
        <v>-91.281000000000006</v>
      </c>
      <c r="C1625">
        <v>3902</v>
      </c>
      <c r="D1625">
        <v>800000</v>
      </c>
      <c r="E1625">
        <v>502</v>
      </c>
      <c r="F1625" s="3">
        <v>491.8579853580332</v>
      </c>
    </row>
    <row r="1626" spans="1:10">
      <c r="A1626">
        <v>8</v>
      </c>
      <c r="B1626">
        <v>-91.165000000000006</v>
      </c>
      <c r="C1626">
        <v>3902</v>
      </c>
      <c r="D1626">
        <v>800000</v>
      </c>
      <c r="E1626">
        <v>521</v>
      </c>
      <c r="F1626" s="3">
        <v>502.89357266805445</v>
      </c>
    </row>
    <row r="1627" spans="1:10">
      <c r="A1627">
        <v>9</v>
      </c>
      <c r="B1627">
        <v>-91.049000000000007</v>
      </c>
      <c r="C1627">
        <v>3902</v>
      </c>
      <c r="D1627">
        <v>800000</v>
      </c>
      <c r="E1627">
        <v>537</v>
      </c>
      <c r="F1627" s="3">
        <v>519.07817008904863</v>
      </c>
    </row>
    <row r="1628" spans="1:10">
      <c r="A1628">
        <v>10</v>
      </c>
      <c r="B1628">
        <v>-90.933999999999997</v>
      </c>
      <c r="C1628">
        <v>3902</v>
      </c>
      <c r="D1628">
        <v>800000</v>
      </c>
      <c r="E1628">
        <v>562</v>
      </c>
      <c r="F1628" s="3">
        <v>542.59027073730579</v>
      </c>
    </row>
    <row r="1629" spans="1:10">
      <c r="A1629">
        <v>11</v>
      </c>
      <c r="B1629">
        <v>-90.823999999999998</v>
      </c>
      <c r="C1629">
        <v>3902</v>
      </c>
      <c r="D1629">
        <v>800000</v>
      </c>
      <c r="E1629">
        <v>571</v>
      </c>
      <c r="F1629" s="3">
        <v>573.80401783034893</v>
      </c>
    </row>
    <row r="1630" spans="1:10">
      <c r="A1630">
        <v>12</v>
      </c>
      <c r="B1630">
        <v>-90.709000000000003</v>
      </c>
      <c r="C1630">
        <v>3902</v>
      </c>
      <c r="D1630">
        <v>800000</v>
      </c>
      <c r="E1630">
        <v>627</v>
      </c>
      <c r="F1630" s="3">
        <v>615.80923450275066</v>
      </c>
    </row>
    <row r="1631" spans="1:10">
      <c r="A1631">
        <v>13</v>
      </c>
      <c r="B1631">
        <v>-90.594999999999999</v>
      </c>
      <c r="C1631">
        <v>3902</v>
      </c>
      <c r="D1631">
        <v>800000</v>
      </c>
      <c r="E1631">
        <v>637</v>
      </c>
      <c r="F1631" s="3">
        <v>664.41072673841916</v>
      </c>
    </row>
    <row r="1632" spans="1:10">
      <c r="A1632">
        <v>14</v>
      </c>
      <c r="B1632">
        <v>-90.486999999999995</v>
      </c>
      <c r="C1632">
        <v>3902</v>
      </c>
      <c r="D1632">
        <v>800000</v>
      </c>
      <c r="E1632">
        <v>710</v>
      </c>
      <c r="F1632" s="3">
        <v>711.68593911113851</v>
      </c>
    </row>
    <row r="1633" spans="1:6">
      <c r="A1633">
        <v>15</v>
      </c>
      <c r="B1633">
        <v>-90.372</v>
      </c>
      <c r="C1633">
        <v>3902</v>
      </c>
      <c r="D1633">
        <v>800000</v>
      </c>
      <c r="E1633">
        <v>748</v>
      </c>
      <c r="F1633" s="3">
        <v>755.51329168261759</v>
      </c>
    </row>
    <row r="1634" spans="1:6">
      <c r="A1634">
        <v>16</v>
      </c>
      <c r="B1634">
        <v>-90.256</v>
      </c>
      <c r="C1634">
        <v>3902</v>
      </c>
      <c r="D1634">
        <v>800000</v>
      </c>
      <c r="E1634">
        <v>754</v>
      </c>
      <c r="F1634" s="3">
        <v>784.5206301854148</v>
      </c>
    </row>
    <row r="1635" spans="1:6">
      <c r="A1635">
        <v>17</v>
      </c>
      <c r="B1635">
        <v>-90.14</v>
      </c>
      <c r="C1635">
        <v>3902</v>
      </c>
      <c r="D1635">
        <v>800000</v>
      </c>
      <c r="E1635">
        <v>829</v>
      </c>
      <c r="F1635" s="3">
        <v>792.43480252219251</v>
      </c>
    </row>
    <row r="1636" spans="1:6">
      <c r="A1636">
        <v>18</v>
      </c>
      <c r="B1636">
        <v>-90.025000000000006</v>
      </c>
      <c r="C1636">
        <v>3902</v>
      </c>
      <c r="D1636">
        <v>800000</v>
      </c>
      <c r="E1636">
        <v>824</v>
      </c>
      <c r="F1636" s="3">
        <v>778.74281519018939</v>
      </c>
    </row>
    <row r="1637" spans="1:6">
      <c r="A1637">
        <v>19</v>
      </c>
      <c r="B1637">
        <v>-89.918999999999997</v>
      </c>
      <c r="C1637">
        <v>3902</v>
      </c>
      <c r="D1637">
        <v>800000</v>
      </c>
      <c r="E1637">
        <v>747</v>
      </c>
      <c r="F1637" s="3">
        <v>751.00990261032939</v>
      </c>
    </row>
    <row r="1638" spans="1:6">
      <c r="A1638">
        <v>20</v>
      </c>
      <c r="B1638">
        <v>-89.805999999999997</v>
      </c>
      <c r="C1638">
        <v>3902</v>
      </c>
      <c r="D1638">
        <v>800000</v>
      </c>
      <c r="E1638">
        <v>682</v>
      </c>
      <c r="F1638" s="3">
        <v>712.68227543078558</v>
      </c>
    </row>
    <row r="1639" spans="1:6">
      <c r="A1639">
        <v>21</v>
      </c>
      <c r="B1639">
        <v>-89.691000000000003</v>
      </c>
      <c r="C1639">
        <v>3902</v>
      </c>
      <c r="D1639">
        <v>800000</v>
      </c>
      <c r="E1639">
        <v>689</v>
      </c>
      <c r="F1639" s="3">
        <v>672.65747188720582</v>
      </c>
    </row>
    <row r="1640" spans="1:6">
      <c r="A1640">
        <v>22</v>
      </c>
      <c r="B1640">
        <v>-89.576999999999998</v>
      </c>
      <c r="C1640">
        <v>3902</v>
      </c>
      <c r="D1640">
        <v>800000</v>
      </c>
      <c r="E1640">
        <v>597</v>
      </c>
      <c r="F1640" s="3">
        <v>638.56692921663796</v>
      </c>
    </row>
    <row r="1641" spans="1:6">
      <c r="A1641">
        <v>23</v>
      </c>
      <c r="B1641">
        <v>-89.457999999999998</v>
      </c>
      <c r="C1641">
        <v>3902</v>
      </c>
      <c r="D1641">
        <v>800000</v>
      </c>
      <c r="E1641">
        <v>627</v>
      </c>
      <c r="F1641" s="3">
        <v>612.61377796690476</v>
      </c>
    </row>
    <row r="1642" spans="1:6">
      <c r="A1642">
        <v>24</v>
      </c>
      <c r="B1642">
        <v>-89.341999999999999</v>
      </c>
      <c r="C1642">
        <v>3902</v>
      </c>
      <c r="D1642">
        <v>800000</v>
      </c>
      <c r="E1642">
        <v>623</v>
      </c>
      <c r="F1642" s="3">
        <v>597.17954717546115</v>
      </c>
    </row>
    <row r="1643" spans="1:6">
      <c r="A1643">
        <v>25</v>
      </c>
      <c r="B1643">
        <v>-89.234999999999999</v>
      </c>
      <c r="C1643">
        <v>3902</v>
      </c>
      <c r="D1643">
        <v>800000</v>
      </c>
      <c r="E1643">
        <v>567</v>
      </c>
      <c r="F1643" s="3">
        <v>590.1368949002424</v>
      </c>
    </row>
    <row r="1644" spans="1:6">
      <c r="A1644">
        <v>26</v>
      </c>
      <c r="B1644">
        <v>-89.13</v>
      </c>
      <c r="C1644">
        <v>3902</v>
      </c>
      <c r="D1644">
        <v>800000</v>
      </c>
      <c r="E1644">
        <v>614</v>
      </c>
      <c r="F1644" s="3">
        <v>588.0597020950953</v>
      </c>
    </row>
    <row r="1645" spans="1:6">
      <c r="A1645">
        <v>27</v>
      </c>
      <c r="B1645">
        <v>-89.016000000000005</v>
      </c>
      <c r="C1645">
        <v>3902</v>
      </c>
      <c r="D1645">
        <v>800000</v>
      </c>
      <c r="E1645">
        <v>590</v>
      </c>
      <c r="F1645" s="3">
        <v>589.26572035045831</v>
      </c>
    </row>
    <row r="1646" spans="1:6">
      <c r="A1646">
        <v>28</v>
      </c>
      <c r="B1646">
        <v>-88.896000000000001</v>
      </c>
      <c r="C1646">
        <v>3902</v>
      </c>
      <c r="D1646">
        <v>800000</v>
      </c>
      <c r="E1646">
        <v>596</v>
      </c>
      <c r="F1646" s="3">
        <v>592.71610766719311</v>
      </c>
    </row>
    <row r="1647" spans="1:6">
      <c r="A1647">
        <v>29</v>
      </c>
      <c r="B1647">
        <v>-88.790999999999997</v>
      </c>
      <c r="C1647">
        <v>3902</v>
      </c>
      <c r="D1647">
        <v>800000</v>
      </c>
      <c r="E1647">
        <v>584</v>
      </c>
      <c r="F1647" s="3">
        <v>596.65249387727408</v>
      </c>
    </row>
    <row r="1648" spans="1:6">
      <c r="A1648">
        <v>30</v>
      </c>
      <c r="B1648">
        <v>-88.671999999999997</v>
      </c>
      <c r="C1648">
        <v>3902</v>
      </c>
      <c r="D1648">
        <v>800000</v>
      </c>
      <c r="E1648">
        <v>558</v>
      </c>
      <c r="F1648" s="3">
        <v>601.57491426805814</v>
      </c>
    </row>
    <row r="1649" spans="1:6">
      <c r="A1649">
        <v>31</v>
      </c>
      <c r="B1649">
        <v>-88.56</v>
      </c>
      <c r="C1649">
        <v>3902</v>
      </c>
      <c r="D1649">
        <v>800000</v>
      </c>
      <c r="E1649">
        <v>602</v>
      </c>
      <c r="F1649" s="3">
        <v>606.39283222120253</v>
      </c>
    </row>
    <row r="1650" spans="1:6">
      <c r="A1650">
        <v>32</v>
      </c>
      <c r="B1650">
        <v>-88.451999999999998</v>
      </c>
      <c r="C1650">
        <v>3902</v>
      </c>
      <c r="D1650">
        <v>800000</v>
      </c>
      <c r="E1650">
        <v>654</v>
      </c>
      <c r="F1650" s="3">
        <v>611.10127086269199</v>
      </c>
    </row>
    <row r="1651" spans="1:6">
      <c r="A1651" t="s">
        <v>0</v>
      </c>
    </row>
    <row r="1652" spans="1:6">
      <c r="A1652" t="s">
        <v>0</v>
      </c>
    </row>
    <row r="1653" spans="1:6">
      <c r="A1653" t="s">
        <v>0</v>
      </c>
    </row>
    <row r="1654" spans="1:6">
      <c r="A1654" t="s">
        <v>0</v>
      </c>
    </row>
    <row r="1655" spans="1:6">
      <c r="A1655" t="s">
        <v>76</v>
      </c>
    </row>
    <row r="1656" spans="1:6">
      <c r="A1656" t="s">
        <v>2</v>
      </c>
    </row>
    <row r="1657" spans="1:6">
      <c r="A1657" t="s">
        <v>3</v>
      </c>
    </row>
    <row r="1658" spans="1:6">
      <c r="A1658" t="s">
        <v>4</v>
      </c>
    </row>
    <row r="1659" spans="1:6">
      <c r="A1659" t="s">
        <v>5</v>
      </c>
    </row>
    <row r="1660" spans="1:6">
      <c r="A1660" t="s">
        <v>77</v>
      </c>
    </row>
    <row r="1661" spans="1:6">
      <c r="A1661" t="s">
        <v>7</v>
      </c>
    </row>
    <row r="1662" spans="1:6">
      <c r="A1662" t="s">
        <v>8</v>
      </c>
    </row>
    <row r="1663" spans="1:6">
      <c r="A1663" t="s">
        <v>9</v>
      </c>
    </row>
    <row r="1664" spans="1:6">
      <c r="A1664" t="s">
        <v>10</v>
      </c>
    </row>
    <row r="1665" spans="1:10">
      <c r="A1665" t="s">
        <v>11</v>
      </c>
    </row>
    <row r="1666" spans="1:10">
      <c r="A1666" t="s">
        <v>0</v>
      </c>
    </row>
    <row r="1667" spans="1:10">
      <c r="A1667" t="s">
        <v>0</v>
      </c>
    </row>
    <row r="1668" spans="1:10">
      <c r="A1668" t="s">
        <v>123</v>
      </c>
      <c r="B1668" t="s">
        <v>102</v>
      </c>
      <c r="C1668" t="s">
        <v>105</v>
      </c>
      <c r="D1668" t="s">
        <v>122</v>
      </c>
      <c r="E1668" t="s">
        <v>121</v>
      </c>
      <c r="F1668" t="s">
        <v>142</v>
      </c>
    </row>
    <row r="1669" spans="1:10">
      <c r="A1669">
        <v>1</v>
      </c>
      <c r="B1669">
        <v>-91.947999999999993</v>
      </c>
      <c r="C1669">
        <v>3925</v>
      </c>
      <c r="D1669">
        <v>800000</v>
      </c>
      <c r="E1669">
        <v>434</v>
      </c>
      <c r="F1669" s="3"/>
      <c r="J1669" t="s">
        <v>186</v>
      </c>
    </row>
    <row r="1670" spans="1:10">
      <c r="A1670">
        <v>2</v>
      </c>
      <c r="B1670">
        <v>-91.838999999999999</v>
      </c>
      <c r="C1670">
        <v>3925</v>
      </c>
      <c r="D1670">
        <v>800000</v>
      </c>
      <c r="E1670">
        <v>453</v>
      </c>
      <c r="F1670" s="3"/>
    </row>
    <row r="1671" spans="1:10">
      <c r="A1671">
        <v>3</v>
      </c>
      <c r="B1671">
        <v>-91.724000000000004</v>
      </c>
      <c r="C1671">
        <v>3925</v>
      </c>
      <c r="D1671">
        <v>800000</v>
      </c>
      <c r="E1671">
        <v>457</v>
      </c>
      <c r="F1671" s="3"/>
    </row>
    <row r="1672" spans="1:10">
      <c r="A1672">
        <v>4</v>
      </c>
      <c r="B1672">
        <v>-91.611999999999995</v>
      </c>
      <c r="C1672">
        <v>3925</v>
      </c>
      <c r="D1672">
        <v>800000</v>
      </c>
      <c r="E1672">
        <v>453</v>
      </c>
      <c r="F1672" s="3">
        <v>498.54716993025539</v>
      </c>
    </row>
    <row r="1673" spans="1:10">
      <c r="A1673">
        <v>5</v>
      </c>
      <c r="B1673">
        <v>-91.5</v>
      </c>
      <c r="C1673">
        <v>3925</v>
      </c>
      <c r="D1673">
        <v>800000</v>
      </c>
      <c r="E1673">
        <v>504</v>
      </c>
      <c r="F1673" s="3">
        <v>503.23469662710374</v>
      </c>
    </row>
    <row r="1674" spans="1:10">
      <c r="A1674">
        <v>6</v>
      </c>
      <c r="B1674">
        <v>-91.394000000000005</v>
      </c>
      <c r="C1674">
        <v>3925</v>
      </c>
      <c r="D1674">
        <v>800000</v>
      </c>
      <c r="E1674">
        <v>529</v>
      </c>
      <c r="F1674" s="3">
        <v>508.0986920137708</v>
      </c>
    </row>
    <row r="1675" spans="1:10">
      <c r="A1675">
        <v>7</v>
      </c>
      <c r="B1675">
        <v>-91.281000000000006</v>
      </c>
      <c r="C1675">
        <v>3925</v>
      </c>
      <c r="D1675">
        <v>800000</v>
      </c>
      <c r="E1675">
        <v>486</v>
      </c>
      <c r="F1675" s="3">
        <v>514.33498902882559</v>
      </c>
    </row>
    <row r="1676" spans="1:10">
      <c r="A1676">
        <v>8</v>
      </c>
      <c r="B1676">
        <v>-91.165000000000006</v>
      </c>
      <c r="C1676">
        <v>3925</v>
      </c>
      <c r="D1676">
        <v>800000</v>
      </c>
      <c r="E1676">
        <v>583</v>
      </c>
      <c r="F1676" s="3">
        <v>523.07487853903797</v>
      </c>
    </row>
    <row r="1677" spans="1:10">
      <c r="A1677">
        <v>9</v>
      </c>
      <c r="B1677">
        <v>-91.049000000000007</v>
      </c>
      <c r="C1677">
        <v>3925</v>
      </c>
      <c r="D1677">
        <v>800000</v>
      </c>
      <c r="E1677">
        <v>555</v>
      </c>
      <c r="F1677" s="3">
        <v>536.21793168923784</v>
      </c>
    </row>
    <row r="1678" spans="1:10">
      <c r="A1678">
        <v>10</v>
      </c>
      <c r="B1678">
        <v>-90.933999999999997</v>
      </c>
      <c r="C1678">
        <v>3925</v>
      </c>
      <c r="D1678">
        <v>800000</v>
      </c>
      <c r="E1678">
        <v>572</v>
      </c>
      <c r="F1678" s="3">
        <v>556.27938581499893</v>
      </c>
    </row>
    <row r="1679" spans="1:10">
      <c r="A1679">
        <v>11</v>
      </c>
      <c r="B1679">
        <v>-90.823999999999998</v>
      </c>
      <c r="C1679">
        <v>3925</v>
      </c>
      <c r="D1679">
        <v>800000</v>
      </c>
      <c r="E1679">
        <v>575</v>
      </c>
      <c r="F1679" s="3">
        <v>584.44206871676738</v>
      </c>
    </row>
    <row r="1680" spans="1:10">
      <c r="A1680">
        <v>12</v>
      </c>
      <c r="B1680">
        <v>-90.709000000000003</v>
      </c>
      <c r="C1680">
        <v>3925</v>
      </c>
      <c r="D1680">
        <v>800000</v>
      </c>
      <c r="E1680">
        <v>601</v>
      </c>
      <c r="F1680" s="3">
        <v>624.41891753652624</v>
      </c>
    </row>
    <row r="1681" spans="1:6">
      <c r="A1681">
        <v>13</v>
      </c>
      <c r="B1681">
        <v>-90.594999999999999</v>
      </c>
      <c r="C1681">
        <v>3925</v>
      </c>
      <c r="D1681">
        <v>800000</v>
      </c>
      <c r="E1681">
        <v>684</v>
      </c>
      <c r="F1681" s="3">
        <v>672.84170627183244</v>
      </c>
    </row>
    <row r="1682" spans="1:6">
      <c r="A1682">
        <v>14</v>
      </c>
      <c r="B1682">
        <v>-90.486999999999995</v>
      </c>
      <c r="C1682">
        <v>3925</v>
      </c>
      <c r="D1682">
        <v>800000</v>
      </c>
      <c r="E1682">
        <v>705</v>
      </c>
      <c r="F1682" s="3">
        <v>721.54406733739029</v>
      </c>
    </row>
    <row r="1683" spans="1:6">
      <c r="A1683">
        <v>15</v>
      </c>
      <c r="B1683">
        <v>-90.372</v>
      </c>
      <c r="C1683">
        <v>3925</v>
      </c>
      <c r="D1683">
        <v>800000</v>
      </c>
      <c r="E1683">
        <v>776</v>
      </c>
      <c r="F1683" s="3">
        <v>767.5820924207186</v>
      </c>
    </row>
    <row r="1684" spans="1:6">
      <c r="A1684">
        <v>16</v>
      </c>
      <c r="B1684">
        <v>-90.256</v>
      </c>
      <c r="C1684">
        <v>3925</v>
      </c>
      <c r="D1684">
        <v>800000</v>
      </c>
      <c r="E1684">
        <v>806</v>
      </c>
      <c r="F1684" s="3">
        <v>797.94426963612887</v>
      </c>
    </row>
    <row r="1685" spans="1:6">
      <c r="A1685">
        <v>17</v>
      </c>
      <c r="B1685">
        <v>-90.14</v>
      </c>
      <c r="C1685">
        <v>3925</v>
      </c>
      <c r="D1685">
        <v>800000</v>
      </c>
      <c r="E1685">
        <v>821</v>
      </c>
      <c r="F1685" s="3">
        <v>805.09240247539378</v>
      </c>
    </row>
    <row r="1686" spans="1:6">
      <c r="A1686">
        <v>18</v>
      </c>
      <c r="B1686">
        <v>-90.025000000000006</v>
      </c>
      <c r="C1686">
        <v>3925</v>
      </c>
      <c r="D1686">
        <v>800000</v>
      </c>
      <c r="E1686">
        <v>754</v>
      </c>
      <c r="F1686" s="3">
        <v>788.52327510634791</v>
      </c>
    </row>
    <row r="1687" spans="1:6">
      <c r="A1687">
        <v>19</v>
      </c>
      <c r="B1687">
        <v>-89.918999999999997</v>
      </c>
      <c r="C1687">
        <v>3925</v>
      </c>
      <c r="D1687">
        <v>800000</v>
      </c>
      <c r="E1687">
        <v>787</v>
      </c>
      <c r="F1687" s="3">
        <v>757.30875382168904</v>
      </c>
    </row>
    <row r="1688" spans="1:6">
      <c r="A1688">
        <v>20</v>
      </c>
      <c r="B1688">
        <v>-89.805999999999997</v>
      </c>
      <c r="C1688">
        <v>3925</v>
      </c>
      <c r="D1688">
        <v>800000</v>
      </c>
      <c r="E1688">
        <v>722</v>
      </c>
      <c r="F1688" s="3">
        <v>715.93386806511865</v>
      </c>
    </row>
    <row r="1689" spans="1:6">
      <c r="A1689">
        <v>21</v>
      </c>
      <c r="B1689">
        <v>-89.691000000000003</v>
      </c>
      <c r="C1689">
        <v>3925</v>
      </c>
      <c r="D1689">
        <v>800000</v>
      </c>
      <c r="E1689">
        <v>651</v>
      </c>
      <c r="F1689" s="3">
        <v>674.70527399471587</v>
      </c>
    </row>
    <row r="1690" spans="1:6">
      <c r="A1690">
        <v>22</v>
      </c>
      <c r="B1690">
        <v>-89.576999999999998</v>
      </c>
      <c r="C1690">
        <v>3925</v>
      </c>
      <c r="D1690">
        <v>800000</v>
      </c>
      <c r="E1690">
        <v>637</v>
      </c>
      <c r="F1690" s="3">
        <v>641.54148661501915</v>
      </c>
    </row>
    <row r="1691" spans="1:6">
      <c r="A1691">
        <v>23</v>
      </c>
      <c r="B1691">
        <v>-89.457999999999998</v>
      </c>
      <c r="C1691">
        <v>3925</v>
      </c>
      <c r="D1691">
        <v>800000</v>
      </c>
      <c r="E1691">
        <v>634</v>
      </c>
      <c r="F1691" s="3">
        <v>618.08402650790299</v>
      </c>
    </row>
    <row r="1692" spans="1:6">
      <c r="A1692">
        <v>24</v>
      </c>
      <c r="B1692">
        <v>-89.341999999999999</v>
      </c>
      <c r="C1692">
        <v>3925</v>
      </c>
      <c r="D1692">
        <v>800000</v>
      </c>
      <c r="E1692">
        <v>602</v>
      </c>
      <c r="F1692" s="3">
        <v>605.50212452408539</v>
      </c>
    </row>
    <row r="1693" spans="1:6">
      <c r="A1693">
        <v>25</v>
      </c>
      <c r="B1693">
        <v>-89.234999999999999</v>
      </c>
      <c r="C1693">
        <v>3925</v>
      </c>
      <c r="D1693">
        <v>800000</v>
      </c>
      <c r="E1693">
        <v>607</v>
      </c>
      <c r="F1693" s="3">
        <v>600.70692109828792</v>
      </c>
    </row>
    <row r="1694" spans="1:6">
      <c r="A1694">
        <v>26</v>
      </c>
      <c r="B1694">
        <v>-89.13</v>
      </c>
      <c r="C1694">
        <v>3925</v>
      </c>
      <c r="D1694">
        <v>800000</v>
      </c>
      <c r="E1694">
        <v>586</v>
      </c>
      <c r="F1694" s="3">
        <v>600.1562891880277</v>
      </c>
    </row>
    <row r="1695" spans="1:6">
      <c r="A1695">
        <v>27</v>
      </c>
      <c r="B1695">
        <v>-89.016000000000005</v>
      </c>
      <c r="C1695">
        <v>3925</v>
      </c>
      <c r="D1695">
        <v>800000</v>
      </c>
      <c r="E1695">
        <v>624</v>
      </c>
      <c r="F1695" s="3">
        <v>602.24544151199598</v>
      </c>
    </row>
    <row r="1696" spans="1:6">
      <c r="A1696">
        <v>28</v>
      </c>
      <c r="B1696">
        <v>-88.896000000000001</v>
      </c>
      <c r="C1696">
        <v>3925</v>
      </c>
      <c r="D1696">
        <v>800000</v>
      </c>
      <c r="E1696">
        <v>616</v>
      </c>
      <c r="F1696" s="3">
        <v>605.95597998182245</v>
      </c>
    </row>
    <row r="1697" spans="1:6">
      <c r="A1697">
        <v>29</v>
      </c>
      <c r="B1697">
        <v>-88.790999999999997</v>
      </c>
      <c r="C1697">
        <v>3925</v>
      </c>
      <c r="D1697">
        <v>800000</v>
      </c>
      <c r="E1697">
        <v>678</v>
      </c>
      <c r="F1697" s="3">
        <v>609.76334744902408</v>
      </c>
    </row>
    <row r="1698" spans="1:6">
      <c r="A1698">
        <v>30</v>
      </c>
      <c r="B1698">
        <v>-88.671999999999997</v>
      </c>
      <c r="C1698">
        <v>3925</v>
      </c>
      <c r="D1698">
        <v>800000</v>
      </c>
      <c r="E1698">
        <v>579</v>
      </c>
      <c r="F1698" s="3">
        <v>614.32400143777954</v>
      </c>
    </row>
    <row r="1699" spans="1:6">
      <c r="A1699">
        <v>31</v>
      </c>
      <c r="B1699">
        <v>-88.56</v>
      </c>
      <c r="C1699">
        <v>3925</v>
      </c>
      <c r="D1699">
        <v>800000</v>
      </c>
      <c r="E1699">
        <v>585</v>
      </c>
      <c r="F1699" s="3">
        <v>618.70185031036897</v>
      </c>
    </row>
    <row r="1700" spans="1:6">
      <c r="A1700">
        <v>32</v>
      </c>
      <c r="B1700">
        <v>-88.451999999999998</v>
      </c>
      <c r="C1700">
        <v>3925</v>
      </c>
      <c r="D1700">
        <v>800000</v>
      </c>
      <c r="E1700">
        <v>611</v>
      </c>
      <c r="F1700" s="3">
        <v>622.94801042306813</v>
      </c>
    </row>
    <row r="1701" spans="1:6">
      <c r="A1701" t="s">
        <v>0</v>
      </c>
    </row>
    <row r="1702" spans="1:6">
      <c r="A1702" t="s">
        <v>0</v>
      </c>
    </row>
    <row r="1703" spans="1:6">
      <c r="A1703" t="s">
        <v>0</v>
      </c>
    </row>
    <row r="1704" spans="1:6">
      <c r="A1704" t="s">
        <v>0</v>
      </c>
    </row>
    <row r="1705" spans="1:6">
      <c r="A1705" t="s">
        <v>78</v>
      </c>
    </row>
    <row r="1706" spans="1:6">
      <c r="A1706" t="s">
        <v>2</v>
      </c>
    </row>
    <row r="1707" spans="1:6">
      <c r="A1707" t="s">
        <v>3</v>
      </c>
    </row>
    <row r="1708" spans="1:6">
      <c r="A1708" t="s">
        <v>4</v>
      </c>
    </row>
    <row r="1709" spans="1:6">
      <c r="A1709" t="s">
        <v>5</v>
      </c>
    </row>
    <row r="1710" spans="1:6">
      <c r="A1710" t="s">
        <v>79</v>
      </c>
    </row>
    <row r="1711" spans="1:6">
      <c r="A1711" t="s">
        <v>7</v>
      </c>
    </row>
    <row r="1712" spans="1:6">
      <c r="A1712" t="s">
        <v>8</v>
      </c>
    </row>
    <row r="1713" spans="1:10">
      <c r="A1713" t="s">
        <v>9</v>
      </c>
    </row>
    <row r="1714" spans="1:10">
      <c r="A1714" t="s">
        <v>10</v>
      </c>
    </row>
    <row r="1715" spans="1:10">
      <c r="A1715" t="s">
        <v>11</v>
      </c>
    </row>
    <row r="1716" spans="1:10">
      <c r="A1716" t="s">
        <v>0</v>
      </c>
    </row>
    <row r="1717" spans="1:10">
      <c r="A1717" t="s">
        <v>0</v>
      </c>
    </row>
    <row r="1718" spans="1:10">
      <c r="A1718" t="s">
        <v>123</v>
      </c>
      <c r="B1718" t="s">
        <v>102</v>
      </c>
      <c r="C1718" t="s">
        <v>105</v>
      </c>
      <c r="D1718" t="s">
        <v>122</v>
      </c>
      <c r="E1718" t="s">
        <v>121</v>
      </c>
      <c r="F1718" t="s">
        <v>142</v>
      </c>
    </row>
    <row r="1719" spans="1:10">
      <c r="A1719">
        <v>1</v>
      </c>
      <c r="B1719">
        <v>-91.947999999999993</v>
      </c>
      <c r="C1719">
        <v>3913</v>
      </c>
      <c r="D1719">
        <v>800000</v>
      </c>
      <c r="E1719">
        <v>444</v>
      </c>
      <c r="F1719" s="3"/>
      <c r="J1719" t="s">
        <v>187</v>
      </c>
    </row>
    <row r="1720" spans="1:10">
      <c r="A1720">
        <v>2</v>
      </c>
      <c r="B1720">
        <v>-91.838999999999999</v>
      </c>
      <c r="C1720">
        <v>3913</v>
      </c>
      <c r="D1720">
        <v>800000</v>
      </c>
      <c r="E1720">
        <v>391</v>
      </c>
      <c r="F1720" s="3"/>
    </row>
    <row r="1721" spans="1:10">
      <c r="A1721">
        <v>3</v>
      </c>
      <c r="B1721">
        <v>-91.724000000000004</v>
      </c>
      <c r="C1721">
        <v>3913</v>
      </c>
      <c r="D1721">
        <v>800000</v>
      </c>
      <c r="E1721">
        <v>450</v>
      </c>
      <c r="F1721" s="3"/>
    </row>
    <row r="1722" spans="1:10">
      <c r="A1722">
        <v>4</v>
      </c>
      <c r="B1722">
        <v>-91.611999999999995</v>
      </c>
      <c r="C1722">
        <v>3913</v>
      </c>
      <c r="D1722">
        <v>800000</v>
      </c>
      <c r="E1722">
        <v>419</v>
      </c>
      <c r="F1722" s="3">
        <v>458.64116773081213</v>
      </c>
    </row>
    <row r="1723" spans="1:10">
      <c r="A1723">
        <v>5</v>
      </c>
      <c r="B1723">
        <v>-91.5</v>
      </c>
      <c r="C1723">
        <v>3913</v>
      </c>
      <c r="D1723">
        <v>800000</v>
      </c>
      <c r="E1723">
        <v>474</v>
      </c>
      <c r="F1723" s="3">
        <v>471.33688757222609</v>
      </c>
    </row>
    <row r="1724" spans="1:10">
      <c r="A1724">
        <v>6</v>
      </c>
      <c r="B1724">
        <v>-91.394000000000005</v>
      </c>
      <c r="C1724">
        <v>3913</v>
      </c>
      <c r="D1724">
        <v>800000</v>
      </c>
      <c r="E1724">
        <v>507</v>
      </c>
      <c r="F1724" s="3">
        <v>486.55195575998607</v>
      </c>
    </row>
    <row r="1725" spans="1:10">
      <c r="A1725">
        <v>7</v>
      </c>
      <c r="B1725">
        <v>-91.281000000000006</v>
      </c>
      <c r="C1725">
        <v>3913</v>
      </c>
      <c r="D1725">
        <v>800000</v>
      </c>
      <c r="E1725">
        <v>533</v>
      </c>
      <c r="F1725" s="3">
        <v>507.20366298634934</v>
      </c>
    </row>
    <row r="1726" spans="1:10">
      <c r="A1726">
        <v>8</v>
      </c>
      <c r="B1726">
        <v>-91.165000000000006</v>
      </c>
      <c r="C1726">
        <v>3913</v>
      </c>
      <c r="D1726">
        <v>800000</v>
      </c>
      <c r="E1726">
        <v>563</v>
      </c>
      <c r="F1726" s="3">
        <v>533.95926290658929</v>
      </c>
    </row>
    <row r="1727" spans="1:10">
      <c r="A1727">
        <v>9</v>
      </c>
      <c r="B1727">
        <v>-91.049000000000007</v>
      </c>
      <c r="C1727">
        <v>3913</v>
      </c>
      <c r="D1727">
        <v>800000</v>
      </c>
      <c r="E1727">
        <v>554</v>
      </c>
      <c r="F1727" s="3">
        <v>566.45450229178346</v>
      </c>
    </row>
    <row r="1728" spans="1:10">
      <c r="A1728">
        <v>10</v>
      </c>
      <c r="B1728">
        <v>-90.933999999999997</v>
      </c>
      <c r="C1728">
        <v>3913</v>
      </c>
      <c r="D1728">
        <v>800000</v>
      </c>
      <c r="E1728">
        <v>619</v>
      </c>
      <c r="F1728" s="3">
        <v>603.3129789121549</v>
      </c>
    </row>
    <row r="1729" spans="1:6">
      <c r="A1729">
        <v>11</v>
      </c>
      <c r="B1729">
        <v>-90.823999999999998</v>
      </c>
      <c r="C1729">
        <v>3913</v>
      </c>
      <c r="D1729">
        <v>800000</v>
      </c>
      <c r="E1729">
        <v>604</v>
      </c>
      <c r="F1729" s="3">
        <v>640.72927044820005</v>
      </c>
    </row>
    <row r="1730" spans="1:6">
      <c r="A1730">
        <v>12</v>
      </c>
      <c r="B1730">
        <v>-90.709000000000003</v>
      </c>
      <c r="C1730">
        <v>3913</v>
      </c>
      <c r="D1730">
        <v>800000</v>
      </c>
      <c r="E1730">
        <v>631</v>
      </c>
      <c r="F1730" s="3">
        <v>678.69408308090658</v>
      </c>
    </row>
    <row r="1731" spans="1:6">
      <c r="A1731">
        <v>13</v>
      </c>
      <c r="B1731">
        <v>-90.594999999999999</v>
      </c>
      <c r="C1731">
        <v>3913</v>
      </c>
      <c r="D1731">
        <v>800000</v>
      </c>
      <c r="E1731">
        <v>725</v>
      </c>
      <c r="F1731" s="3">
        <v>711.1097663165873</v>
      </c>
    </row>
    <row r="1732" spans="1:6">
      <c r="A1732">
        <v>14</v>
      </c>
      <c r="B1732">
        <v>-90.486999999999995</v>
      </c>
      <c r="C1732">
        <v>3913</v>
      </c>
      <c r="D1732">
        <v>800000</v>
      </c>
      <c r="E1732">
        <v>757</v>
      </c>
      <c r="F1732" s="3">
        <v>733.51256245855359</v>
      </c>
    </row>
    <row r="1733" spans="1:6">
      <c r="A1733">
        <v>15</v>
      </c>
      <c r="B1733">
        <v>-90.372</v>
      </c>
      <c r="C1733">
        <v>3913</v>
      </c>
      <c r="D1733">
        <v>800000</v>
      </c>
      <c r="E1733">
        <v>790</v>
      </c>
      <c r="F1733" s="3">
        <v>745.82614423049802</v>
      </c>
    </row>
    <row r="1734" spans="1:6">
      <c r="A1734">
        <v>16</v>
      </c>
      <c r="B1734">
        <v>-90.256</v>
      </c>
      <c r="C1734">
        <v>3913</v>
      </c>
      <c r="D1734">
        <v>800000</v>
      </c>
      <c r="E1734">
        <v>733</v>
      </c>
      <c r="F1734" s="3">
        <v>745.28570335160646</v>
      </c>
    </row>
    <row r="1735" spans="1:6">
      <c r="A1735">
        <v>17</v>
      </c>
      <c r="B1735">
        <v>-90.14</v>
      </c>
      <c r="C1735">
        <v>3913</v>
      </c>
      <c r="D1735">
        <v>800000</v>
      </c>
      <c r="E1735">
        <v>746</v>
      </c>
      <c r="F1735" s="3">
        <v>732.99990790394475</v>
      </c>
    </row>
    <row r="1736" spans="1:6">
      <c r="A1736">
        <v>18</v>
      </c>
      <c r="B1736">
        <v>-90.025000000000006</v>
      </c>
      <c r="C1736">
        <v>3913</v>
      </c>
      <c r="D1736">
        <v>800000</v>
      </c>
      <c r="E1736">
        <v>721</v>
      </c>
      <c r="F1736" s="3">
        <v>712.33261128884863</v>
      </c>
    </row>
    <row r="1737" spans="1:6">
      <c r="A1737">
        <v>19</v>
      </c>
      <c r="B1737">
        <v>-89.918999999999997</v>
      </c>
      <c r="C1737">
        <v>3913</v>
      </c>
      <c r="D1737">
        <v>800000</v>
      </c>
      <c r="E1737">
        <v>662</v>
      </c>
      <c r="F1737" s="3">
        <v>689.32831560692455</v>
      </c>
    </row>
    <row r="1738" spans="1:6">
      <c r="A1738">
        <v>20</v>
      </c>
      <c r="B1738">
        <v>-89.805999999999997</v>
      </c>
      <c r="C1738">
        <v>3913</v>
      </c>
      <c r="D1738">
        <v>800000</v>
      </c>
      <c r="E1738">
        <v>645</v>
      </c>
      <c r="F1738" s="3">
        <v>664.36290512464564</v>
      </c>
    </row>
    <row r="1739" spans="1:6">
      <c r="A1739">
        <v>21</v>
      </c>
      <c r="B1739">
        <v>-89.691000000000003</v>
      </c>
      <c r="C1739">
        <v>3913</v>
      </c>
      <c r="D1739">
        <v>800000</v>
      </c>
      <c r="E1739">
        <v>615</v>
      </c>
      <c r="F1739" s="3">
        <v>641.70659225744782</v>
      </c>
    </row>
    <row r="1740" spans="1:6">
      <c r="A1740">
        <v>22</v>
      </c>
      <c r="B1740">
        <v>-89.576999999999998</v>
      </c>
      <c r="C1740">
        <v>3913</v>
      </c>
      <c r="D1740">
        <v>800000</v>
      </c>
      <c r="E1740">
        <v>625</v>
      </c>
      <c r="F1740" s="3">
        <v>624.06636817630977</v>
      </c>
    </row>
    <row r="1741" spans="1:6">
      <c r="A1741">
        <v>23</v>
      </c>
      <c r="B1741">
        <v>-89.457999999999998</v>
      </c>
      <c r="C1741">
        <v>3913</v>
      </c>
      <c r="D1741">
        <v>800000</v>
      </c>
      <c r="E1741">
        <v>666</v>
      </c>
      <c r="F1741" s="3">
        <v>611.61746174374127</v>
      </c>
    </row>
    <row r="1742" spans="1:6">
      <c r="A1742">
        <v>24</v>
      </c>
      <c r="B1742">
        <v>-89.341999999999999</v>
      </c>
      <c r="C1742">
        <v>3913</v>
      </c>
      <c r="D1742">
        <v>800000</v>
      </c>
      <c r="E1742">
        <v>610</v>
      </c>
      <c r="F1742" s="3">
        <v>605.06896457596406</v>
      </c>
    </row>
    <row r="1743" spans="1:6">
      <c r="A1743">
        <v>25</v>
      </c>
      <c r="B1743">
        <v>-89.234999999999999</v>
      </c>
      <c r="C1743">
        <v>3913</v>
      </c>
      <c r="D1743">
        <v>800000</v>
      </c>
      <c r="E1743">
        <v>637</v>
      </c>
      <c r="F1743" s="3">
        <v>603.1103099112288</v>
      </c>
    </row>
    <row r="1744" spans="1:6">
      <c r="A1744">
        <v>26</v>
      </c>
      <c r="B1744">
        <v>-89.13</v>
      </c>
      <c r="C1744">
        <v>3913</v>
      </c>
      <c r="D1744">
        <v>800000</v>
      </c>
      <c r="E1744">
        <v>580</v>
      </c>
      <c r="F1744" s="3">
        <v>604.08469917393609</v>
      </c>
    </row>
    <row r="1745" spans="1:6">
      <c r="A1745">
        <v>27</v>
      </c>
      <c r="B1745">
        <v>-89.016000000000005</v>
      </c>
      <c r="C1745">
        <v>3913</v>
      </c>
      <c r="D1745">
        <v>800000</v>
      </c>
      <c r="E1745">
        <v>615</v>
      </c>
      <c r="F1745" s="3">
        <v>607.41948765097038</v>
      </c>
    </row>
    <row r="1746" spans="1:6">
      <c r="A1746">
        <v>28</v>
      </c>
      <c r="B1746">
        <v>-88.896000000000001</v>
      </c>
      <c r="C1746">
        <v>3913</v>
      </c>
      <c r="D1746">
        <v>800000</v>
      </c>
      <c r="E1746">
        <v>622</v>
      </c>
      <c r="F1746" s="3">
        <v>612.56593651724415</v>
      </c>
    </row>
    <row r="1747" spans="1:6">
      <c r="A1747">
        <v>29</v>
      </c>
      <c r="B1747">
        <v>-88.790999999999997</v>
      </c>
      <c r="C1747">
        <v>3913</v>
      </c>
      <c r="D1747">
        <v>800000</v>
      </c>
      <c r="E1747">
        <v>664</v>
      </c>
      <c r="F1747" s="3">
        <v>617.88210594527891</v>
      </c>
    </row>
    <row r="1748" spans="1:6">
      <c r="A1748">
        <v>30</v>
      </c>
      <c r="B1748">
        <v>-88.671999999999997</v>
      </c>
      <c r="C1748">
        <v>3913</v>
      </c>
      <c r="D1748">
        <v>800000</v>
      </c>
      <c r="E1748">
        <v>607</v>
      </c>
      <c r="F1748" s="3">
        <v>624.40682223678743</v>
      </c>
    </row>
    <row r="1749" spans="1:6">
      <c r="A1749">
        <v>31</v>
      </c>
      <c r="B1749">
        <v>-88.56</v>
      </c>
      <c r="C1749">
        <v>3913</v>
      </c>
      <c r="D1749">
        <v>800000</v>
      </c>
      <c r="E1749">
        <v>560</v>
      </c>
      <c r="F1749" s="3">
        <v>630.79852438242278</v>
      </c>
    </row>
    <row r="1750" spans="1:6">
      <c r="A1750">
        <v>32</v>
      </c>
      <c r="B1750">
        <v>-88.451999999999998</v>
      </c>
      <c r="C1750">
        <v>3913</v>
      </c>
      <c r="D1750">
        <v>800000</v>
      </c>
      <c r="E1750">
        <v>659</v>
      </c>
      <c r="F1750" s="3">
        <v>637.07201023115226</v>
      </c>
    </row>
    <row r="1751" spans="1:6">
      <c r="A1751" t="s">
        <v>0</v>
      </c>
    </row>
    <row r="1752" spans="1:6">
      <c r="A1752" t="s">
        <v>0</v>
      </c>
    </row>
    <row r="1753" spans="1:6">
      <c r="A1753" t="s">
        <v>0</v>
      </c>
    </row>
    <row r="1754" spans="1:6">
      <c r="A1754" t="s">
        <v>0</v>
      </c>
    </row>
    <row r="1755" spans="1:6">
      <c r="A1755" t="s">
        <v>80</v>
      </c>
    </row>
    <row r="1756" spans="1:6">
      <c r="A1756" t="s">
        <v>81</v>
      </c>
    </row>
    <row r="1757" spans="1:6">
      <c r="A1757" t="s">
        <v>3</v>
      </c>
    </row>
    <row r="1758" spans="1:6">
      <c r="A1758" t="s">
        <v>4</v>
      </c>
    </row>
    <row r="1759" spans="1:6">
      <c r="A1759" t="s">
        <v>82</v>
      </c>
    </row>
    <row r="1760" spans="1:6">
      <c r="A1760" t="s">
        <v>79</v>
      </c>
    </row>
    <row r="1761" spans="1:10">
      <c r="A1761" t="s">
        <v>7</v>
      </c>
    </row>
    <row r="1762" spans="1:10">
      <c r="A1762" t="s">
        <v>8</v>
      </c>
    </row>
    <row r="1763" spans="1:10">
      <c r="A1763" t="s">
        <v>9</v>
      </c>
    </row>
    <row r="1764" spans="1:10">
      <c r="A1764" t="s">
        <v>10</v>
      </c>
    </row>
    <row r="1765" spans="1:10">
      <c r="A1765" t="s">
        <v>11</v>
      </c>
    </row>
    <row r="1766" spans="1:10">
      <c r="A1766" t="s">
        <v>0</v>
      </c>
    </row>
    <row r="1767" spans="1:10">
      <c r="A1767" t="s">
        <v>0</v>
      </c>
    </row>
    <row r="1768" spans="1:10">
      <c r="A1768" t="s">
        <v>123</v>
      </c>
      <c r="B1768" t="s">
        <v>102</v>
      </c>
      <c r="C1768" t="s">
        <v>105</v>
      </c>
      <c r="D1768" t="s">
        <v>122</v>
      </c>
      <c r="E1768" t="s">
        <v>121</v>
      </c>
      <c r="F1768" t="s">
        <v>142</v>
      </c>
    </row>
    <row r="1769" spans="1:10">
      <c r="A1769">
        <v>1</v>
      </c>
      <c r="B1769">
        <v>-91.947999999999993</v>
      </c>
      <c r="C1769">
        <v>5</v>
      </c>
      <c r="D1769">
        <v>1000</v>
      </c>
      <c r="E1769">
        <v>1</v>
      </c>
      <c r="J1769" t="s">
        <v>188</v>
      </c>
    </row>
    <row r="1770" spans="1:10">
      <c r="A1770">
        <v>2</v>
      </c>
      <c r="B1770">
        <v>-91.838999999999999</v>
      </c>
      <c r="C1770">
        <v>5</v>
      </c>
      <c r="D1770">
        <v>1000</v>
      </c>
      <c r="E1770">
        <v>2</v>
      </c>
    </row>
    <row r="1771" spans="1:10">
      <c r="A1771">
        <v>3</v>
      </c>
      <c r="B1771">
        <v>-91.724000000000004</v>
      </c>
      <c r="C1771">
        <v>5</v>
      </c>
      <c r="D1771">
        <v>1000</v>
      </c>
      <c r="E1771">
        <v>1</v>
      </c>
    </row>
    <row r="1772" spans="1:10">
      <c r="A1772">
        <v>4</v>
      </c>
      <c r="B1772">
        <v>-91.611999999999995</v>
      </c>
      <c r="C1772">
        <v>5</v>
      </c>
      <c r="D1772">
        <v>1000</v>
      </c>
      <c r="E1772">
        <v>1</v>
      </c>
    </row>
    <row r="1773" spans="1:10">
      <c r="A1773">
        <v>5</v>
      </c>
      <c r="B1773">
        <v>-91.5</v>
      </c>
      <c r="C1773">
        <v>5</v>
      </c>
      <c r="D1773">
        <v>1000</v>
      </c>
      <c r="E1773">
        <v>0</v>
      </c>
    </row>
    <row r="1774" spans="1:10">
      <c r="A1774">
        <v>6</v>
      </c>
      <c r="B1774">
        <v>-91.394000000000005</v>
      </c>
      <c r="C1774">
        <v>5</v>
      </c>
      <c r="D1774">
        <v>1000</v>
      </c>
      <c r="E1774">
        <v>0</v>
      </c>
    </row>
    <row r="1775" spans="1:10">
      <c r="A1775">
        <v>7</v>
      </c>
      <c r="B1775">
        <v>-91.281000000000006</v>
      </c>
      <c r="C1775">
        <v>5</v>
      </c>
      <c r="D1775">
        <v>1000</v>
      </c>
      <c r="E1775">
        <v>0</v>
      </c>
    </row>
    <row r="1776" spans="1:10">
      <c r="A1776">
        <v>8</v>
      </c>
      <c r="B1776">
        <v>-91.165000000000006</v>
      </c>
      <c r="C1776">
        <v>5</v>
      </c>
      <c r="D1776">
        <v>1000</v>
      </c>
      <c r="E1776">
        <v>0</v>
      </c>
    </row>
    <row r="1777" spans="1:5">
      <c r="A1777">
        <v>9</v>
      </c>
      <c r="B1777">
        <v>-91.049000000000007</v>
      </c>
      <c r="C1777">
        <v>5</v>
      </c>
      <c r="D1777">
        <v>1000</v>
      </c>
      <c r="E1777">
        <v>0</v>
      </c>
    </row>
    <row r="1778" spans="1:5">
      <c r="A1778">
        <v>10</v>
      </c>
      <c r="B1778">
        <v>-90.933999999999997</v>
      </c>
      <c r="C1778">
        <v>5</v>
      </c>
      <c r="D1778">
        <v>1000</v>
      </c>
      <c r="E1778">
        <v>0</v>
      </c>
    </row>
    <row r="1779" spans="1:5">
      <c r="A1779">
        <v>11</v>
      </c>
      <c r="B1779">
        <v>-90.823999999999998</v>
      </c>
      <c r="C1779">
        <v>5</v>
      </c>
      <c r="D1779">
        <v>1000</v>
      </c>
      <c r="E1779">
        <v>0</v>
      </c>
    </row>
    <row r="1780" spans="1:5">
      <c r="A1780">
        <v>12</v>
      </c>
      <c r="B1780">
        <v>-90.709000000000003</v>
      </c>
      <c r="C1780">
        <v>5</v>
      </c>
      <c r="D1780">
        <v>1000</v>
      </c>
      <c r="E1780">
        <v>0</v>
      </c>
    </row>
    <row r="1781" spans="1:5">
      <c r="A1781">
        <v>13</v>
      </c>
      <c r="B1781">
        <v>-90.594999999999999</v>
      </c>
      <c r="C1781">
        <v>5</v>
      </c>
      <c r="D1781">
        <v>1000</v>
      </c>
      <c r="E1781">
        <v>0</v>
      </c>
    </row>
    <row r="1782" spans="1:5">
      <c r="A1782">
        <v>14</v>
      </c>
      <c r="B1782">
        <v>-90.486999999999995</v>
      </c>
      <c r="C1782">
        <v>5</v>
      </c>
      <c r="D1782">
        <v>1000</v>
      </c>
      <c r="E1782">
        <v>0</v>
      </c>
    </row>
    <row r="1783" spans="1:5">
      <c r="A1783">
        <v>15</v>
      </c>
      <c r="B1783">
        <v>-90.372</v>
      </c>
      <c r="C1783">
        <v>5</v>
      </c>
      <c r="D1783">
        <v>1000</v>
      </c>
      <c r="E1783">
        <v>0</v>
      </c>
    </row>
    <row r="1784" spans="1:5">
      <c r="A1784">
        <v>16</v>
      </c>
      <c r="B1784">
        <v>-90.256</v>
      </c>
      <c r="C1784">
        <v>5</v>
      </c>
      <c r="D1784">
        <v>1000</v>
      </c>
      <c r="E1784">
        <v>0</v>
      </c>
    </row>
    <row r="1785" spans="1:5">
      <c r="A1785">
        <v>17</v>
      </c>
      <c r="B1785">
        <v>-90.14</v>
      </c>
      <c r="C1785">
        <v>5</v>
      </c>
      <c r="D1785">
        <v>1000</v>
      </c>
      <c r="E1785">
        <v>0</v>
      </c>
    </row>
    <row r="1786" spans="1:5">
      <c r="A1786">
        <v>18</v>
      </c>
      <c r="B1786">
        <v>-90.025000000000006</v>
      </c>
      <c r="C1786">
        <v>5</v>
      </c>
      <c r="D1786">
        <v>1000</v>
      </c>
      <c r="E1786">
        <v>0</v>
      </c>
    </row>
    <row r="1787" spans="1:5">
      <c r="A1787">
        <v>19</v>
      </c>
      <c r="B1787">
        <v>-89.918999999999997</v>
      </c>
      <c r="C1787">
        <v>5</v>
      </c>
      <c r="D1787">
        <v>1000</v>
      </c>
      <c r="E1787">
        <v>0</v>
      </c>
    </row>
    <row r="1788" spans="1:5">
      <c r="A1788">
        <v>20</v>
      </c>
      <c r="B1788">
        <v>-89.805999999999997</v>
      </c>
      <c r="C1788">
        <v>5</v>
      </c>
      <c r="D1788">
        <v>1000</v>
      </c>
      <c r="E1788">
        <v>0</v>
      </c>
    </row>
    <row r="1789" spans="1:5">
      <c r="A1789">
        <v>21</v>
      </c>
      <c r="B1789">
        <v>-89.691000000000003</v>
      </c>
      <c r="C1789">
        <v>5</v>
      </c>
      <c r="D1789">
        <v>1000</v>
      </c>
      <c r="E1789">
        <v>0</v>
      </c>
    </row>
    <row r="1790" spans="1:5">
      <c r="A1790">
        <v>22</v>
      </c>
      <c r="B1790">
        <v>-89.576999999999998</v>
      </c>
      <c r="C1790">
        <v>5</v>
      </c>
      <c r="D1790">
        <v>1000</v>
      </c>
      <c r="E1790">
        <v>0</v>
      </c>
    </row>
    <row r="1791" spans="1:5">
      <c r="A1791">
        <v>23</v>
      </c>
      <c r="B1791">
        <v>-89.457999999999998</v>
      </c>
      <c r="C1791">
        <v>5</v>
      </c>
      <c r="D1791">
        <v>1000</v>
      </c>
      <c r="E1791">
        <v>0</v>
      </c>
    </row>
    <row r="1792" spans="1:5">
      <c r="A1792">
        <v>24</v>
      </c>
      <c r="B1792">
        <v>-89.341999999999999</v>
      </c>
      <c r="C1792">
        <v>5</v>
      </c>
      <c r="D1792">
        <v>1000</v>
      </c>
      <c r="E1792">
        <v>0</v>
      </c>
    </row>
    <row r="1793" spans="1:5">
      <c r="A1793">
        <v>25</v>
      </c>
      <c r="B1793">
        <v>-89.234999999999999</v>
      </c>
      <c r="C1793">
        <v>5</v>
      </c>
      <c r="D1793">
        <v>1000</v>
      </c>
      <c r="E1793">
        <v>0</v>
      </c>
    </row>
    <row r="1794" spans="1:5">
      <c r="A1794">
        <v>26</v>
      </c>
      <c r="B1794">
        <v>-89.13</v>
      </c>
      <c r="C1794">
        <v>5</v>
      </c>
      <c r="D1794">
        <v>1000</v>
      </c>
      <c r="E1794">
        <v>2</v>
      </c>
    </row>
    <row r="1795" spans="1:5">
      <c r="A1795">
        <v>27</v>
      </c>
      <c r="B1795">
        <v>-89.016000000000005</v>
      </c>
      <c r="C1795">
        <v>5</v>
      </c>
      <c r="D1795">
        <v>1000</v>
      </c>
      <c r="E1795">
        <v>0</v>
      </c>
    </row>
    <row r="1796" spans="1:5">
      <c r="A1796">
        <v>28</v>
      </c>
      <c r="B1796">
        <v>-88.896000000000001</v>
      </c>
      <c r="C1796">
        <v>5</v>
      </c>
      <c r="D1796">
        <v>1000</v>
      </c>
      <c r="E1796">
        <v>0</v>
      </c>
    </row>
    <row r="1797" spans="1:5">
      <c r="A1797">
        <v>29</v>
      </c>
      <c r="B1797">
        <v>-88.790999999999997</v>
      </c>
      <c r="C1797">
        <v>5</v>
      </c>
      <c r="D1797">
        <v>1000</v>
      </c>
      <c r="E1797">
        <v>0</v>
      </c>
    </row>
    <row r="1798" spans="1:5">
      <c r="A1798">
        <v>30</v>
      </c>
      <c r="B1798">
        <v>-88.671999999999997</v>
      </c>
      <c r="C1798">
        <v>5</v>
      </c>
      <c r="D1798">
        <v>1000</v>
      </c>
      <c r="E1798">
        <v>1</v>
      </c>
    </row>
    <row r="1799" spans="1:5">
      <c r="A1799">
        <v>31</v>
      </c>
      <c r="B1799">
        <v>-88.56</v>
      </c>
      <c r="C1799">
        <v>5</v>
      </c>
      <c r="D1799">
        <v>1000</v>
      </c>
      <c r="E1799">
        <v>0</v>
      </c>
    </row>
    <row r="1800" spans="1:5">
      <c r="A1800">
        <v>32</v>
      </c>
      <c r="B1800">
        <v>-88.451999999999998</v>
      </c>
      <c r="C1800">
        <v>5</v>
      </c>
      <c r="D1800">
        <v>1000</v>
      </c>
      <c r="E1800">
        <v>1</v>
      </c>
    </row>
    <row r="1801" spans="1:5">
      <c r="A1801" t="s">
        <v>0</v>
      </c>
    </row>
    <row r="1802" spans="1:5">
      <c r="A1802" t="s">
        <v>0</v>
      </c>
    </row>
    <row r="1803" spans="1:5">
      <c r="A1803" t="s">
        <v>0</v>
      </c>
    </row>
    <row r="1804" spans="1:5">
      <c r="A1804" t="s">
        <v>0</v>
      </c>
    </row>
    <row r="1805" spans="1:5">
      <c r="A1805" t="s">
        <v>83</v>
      </c>
    </row>
    <row r="1806" spans="1:5">
      <c r="A1806" t="s">
        <v>2</v>
      </c>
    </row>
    <row r="1807" spans="1:5">
      <c r="A1807" t="s">
        <v>3</v>
      </c>
    </row>
    <row r="1808" spans="1:5">
      <c r="A1808" t="s">
        <v>4</v>
      </c>
    </row>
    <row r="1809" spans="1:10">
      <c r="A1809" t="s">
        <v>82</v>
      </c>
    </row>
    <row r="1810" spans="1:10">
      <c r="A1810" t="s">
        <v>84</v>
      </c>
    </row>
    <row r="1811" spans="1:10">
      <c r="A1811" t="s">
        <v>7</v>
      </c>
    </row>
    <row r="1812" spans="1:10">
      <c r="A1812" t="s">
        <v>8</v>
      </c>
    </row>
    <row r="1813" spans="1:10">
      <c r="A1813" t="s">
        <v>9</v>
      </c>
    </row>
    <row r="1814" spans="1:10">
      <c r="A1814" t="s">
        <v>10</v>
      </c>
    </row>
    <row r="1815" spans="1:10">
      <c r="A1815" t="s">
        <v>11</v>
      </c>
    </row>
    <row r="1816" spans="1:10">
      <c r="A1816" t="s">
        <v>0</v>
      </c>
    </row>
    <row r="1817" spans="1:10">
      <c r="A1817" t="s">
        <v>0</v>
      </c>
    </row>
    <row r="1818" spans="1:10">
      <c r="A1818" t="s">
        <v>123</v>
      </c>
      <c r="B1818" t="s">
        <v>102</v>
      </c>
      <c r="C1818" t="s">
        <v>105</v>
      </c>
      <c r="D1818" t="s">
        <v>122</v>
      </c>
      <c r="E1818" t="s">
        <v>121</v>
      </c>
      <c r="F1818" t="s">
        <v>142</v>
      </c>
    </row>
    <row r="1819" spans="1:10">
      <c r="A1819">
        <v>1</v>
      </c>
      <c r="B1819">
        <v>-91.947999999999993</v>
      </c>
      <c r="C1819">
        <v>3908</v>
      </c>
      <c r="D1819">
        <v>800000</v>
      </c>
      <c r="E1819">
        <v>437</v>
      </c>
      <c r="F1819" s="3"/>
      <c r="J1819" t="s">
        <v>190</v>
      </c>
    </row>
    <row r="1820" spans="1:10">
      <c r="A1820">
        <v>2</v>
      </c>
      <c r="B1820">
        <v>-91.838999999999999</v>
      </c>
      <c r="C1820">
        <v>3908</v>
      </c>
      <c r="D1820">
        <v>800000</v>
      </c>
      <c r="E1820">
        <v>413</v>
      </c>
      <c r="F1820" s="3"/>
    </row>
    <row r="1821" spans="1:10">
      <c r="A1821">
        <v>3</v>
      </c>
      <c r="B1821">
        <v>-91.724000000000004</v>
      </c>
      <c r="C1821">
        <v>3908</v>
      </c>
      <c r="D1821">
        <v>800000</v>
      </c>
      <c r="E1821">
        <v>428</v>
      </c>
      <c r="F1821" s="3"/>
    </row>
    <row r="1822" spans="1:10">
      <c r="A1822">
        <v>4</v>
      </c>
      <c r="B1822">
        <v>-91.611999999999995</v>
      </c>
      <c r="C1822">
        <v>3908</v>
      </c>
      <c r="D1822">
        <v>800000</v>
      </c>
      <c r="E1822">
        <v>443</v>
      </c>
      <c r="F1822" s="3">
        <v>472.95880519721283</v>
      </c>
    </row>
    <row r="1823" spans="1:10">
      <c r="A1823">
        <v>5</v>
      </c>
      <c r="B1823">
        <v>-91.5</v>
      </c>
      <c r="C1823">
        <v>3908</v>
      </c>
      <c r="D1823">
        <v>800000</v>
      </c>
      <c r="E1823">
        <v>464</v>
      </c>
      <c r="F1823" s="3">
        <v>478.10764009571369</v>
      </c>
    </row>
    <row r="1824" spans="1:10">
      <c r="A1824">
        <v>6</v>
      </c>
      <c r="B1824">
        <v>-91.394000000000005</v>
      </c>
      <c r="C1824">
        <v>3908</v>
      </c>
      <c r="D1824">
        <v>800000</v>
      </c>
      <c r="E1824">
        <v>503</v>
      </c>
      <c r="F1824" s="3">
        <v>484.01326775854119</v>
      </c>
    </row>
    <row r="1825" spans="1:6">
      <c r="A1825">
        <v>7</v>
      </c>
      <c r="B1825">
        <v>-91.281000000000006</v>
      </c>
      <c r="C1825">
        <v>3908</v>
      </c>
      <c r="D1825">
        <v>800000</v>
      </c>
      <c r="E1825">
        <v>507</v>
      </c>
      <c r="F1825" s="3">
        <v>492.47879991863647</v>
      </c>
    </row>
    <row r="1826" spans="1:6">
      <c r="A1826">
        <v>8</v>
      </c>
      <c r="B1826">
        <v>-91.165000000000006</v>
      </c>
      <c r="C1826">
        <v>3908</v>
      </c>
      <c r="D1826">
        <v>800000</v>
      </c>
      <c r="E1826">
        <v>539</v>
      </c>
      <c r="F1826" s="3">
        <v>505.28707404472647</v>
      </c>
    </row>
    <row r="1827" spans="1:6">
      <c r="A1827">
        <v>9</v>
      </c>
      <c r="B1827">
        <v>-91.049000000000007</v>
      </c>
      <c r="C1827">
        <v>3908</v>
      </c>
      <c r="D1827">
        <v>800000</v>
      </c>
      <c r="E1827">
        <v>527</v>
      </c>
      <c r="F1827" s="3">
        <v>524.67323612684879</v>
      </c>
    </row>
    <row r="1828" spans="1:6">
      <c r="A1828">
        <v>10</v>
      </c>
      <c r="B1828">
        <v>-90.933999999999997</v>
      </c>
      <c r="C1828">
        <v>3908</v>
      </c>
      <c r="D1828">
        <v>800000</v>
      </c>
      <c r="E1828">
        <v>553</v>
      </c>
      <c r="F1828" s="3">
        <v>552.71241313134215</v>
      </c>
    </row>
    <row r="1829" spans="1:6">
      <c r="A1829">
        <v>11</v>
      </c>
      <c r="B1829">
        <v>-90.823999999999998</v>
      </c>
      <c r="C1829">
        <v>3908</v>
      </c>
      <c r="D1829">
        <v>800000</v>
      </c>
      <c r="E1829">
        <v>583</v>
      </c>
      <c r="F1829" s="3">
        <v>588.76976573186232</v>
      </c>
    </row>
    <row r="1830" spans="1:6">
      <c r="A1830">
        <v>12</v>
      </c>
      <c r="B1830">
        <v>-90.709000000000003</v>
      </c>
      <c r="C1830">
        <v>3908</v>
      </c>
      <c r="D1830">
        <v>800000</v>
      </c>
      <c r="E1830">
        <v>636</v>
      </c>
      <c r="F1830" s="3">
        <v>634.69442886929733</v>
      </c>
    </row>
    <row r="1831" spans="1:6">
      <c r="A1831">
        <v>13</v>
      </c>
      <c r="B1831">
        <v>-90.594999999999999</v>
      </c>
      <c r="C1831">
        <v>3908</v>
      </c>
      <c r="D1831">
        <v>800000</v>
      </c>
      <c r="E1831">
        <v>678</v>
      </c>
      <c r="F1831" s="3">
        <v>683.72081908610187</v>
      </c>
    </row>
    <row r="1832" spans="1:6">
      <c r="A1832">
        <v>14</v>
      </c>
      <c r="B1832">
        <v>-90.486999999999995</v>
      </c>
      <c r="C1832">
        <v>3908</v>
      </c>
      <c r="D1832">
        <v>800000</v>
      </c>
      <c r="E1832">
        <v>699</v>
      </c>
      <c r="F1832" s="3">
        <v>726.3258844436009</v>
      </c>
    </row>
    <row r="1833" spans="1:6">
      <c r="A1833">
        <v>15</v>
      </c>
      <c r="B1833">
        <v>-90.372</v>
      </c>
      <c r="C1833">
        <v>3908</v>
      </c>
      <c r="D1833">
        <v>800000</v>
      </c>
      <c r="E1833">
        <v>792</v>
      </c>
      <c r="F1833" s="3">
        <v>759.05789080337638</v>
      </c>
    </row>
    <row r="1834" spans="1:6">
      <c r="A1834">
        <v>16</v>
      </c>
      <c r="B1834">
        <v>-90.256</v>
      </c>
      <c r="C1834">
        <v>3908</v>
      </c>
      <c r="D1834">
        <v>800000</v>
      </c>
      <c r="E1834">
        <v>767</v>
      </c>
      <c r="F1834" s="3">
        <v>771.95461913080726</v>
      </c>
    </row>
    <row r="1835" spans="1:6">
      <c r="A1835">
        <v>17</v>
      </c>
      <c r="B1835">
        <v>-90.14</v>
      </c>
      <c r="C1835">
        <v>3908</v>
      </c>
      <c r="D1835">
        <v>800000</v>
      </c>
      <c r="E1835">
        <v>753</v>
      </c>
      <c r="F1835" s="3">
        <v>762.42544752912818</v>
      </c>
    </row>
    <row r="1836" spans="1:6">
      <c r="A1836">
        <v>18</v>
      </c>
      <c r="B1836">
        <v>-90.025000000000006</v>
      </c>
      <c r="C1836">
        <v>3908</v>
      </c>
      <c r="D1836">
        <v>800000</v>
      </c>
      <c r="E1836">
        <v>742</v>
      </c>
      <c r="F1836" s="3">
        <v>734.45268333919773</v>
      </c>
    </row>
    <row r="1837" spans="1:6">
      <c r="A1837">
        <v>19</v>
      </c>
      <c r="B1837">
        <v>-89.918999999999997</v>
      </c>
      <c r="C1837">
        <v>3908</v>
      </c>
      <c r="D1837">
        <v>800000</v>
      </c>
      <c r="E1837">
        <v>745</v>
      </c>
      <c r="F1837" s="3">
        <v>699.05792297900621</v>
      </c>
    </row>
    <row r="1838" spans="1:6">
      <c r="A1838">
        <v>20</v>
      </c>
      <c r="B1838">
        <v>-89.805999999999997</v>
      </c>
      <c r="C1838">
        <v>3908</v>
      </c>
      <c r="D1838">
        <v>800000</v>
      </c>
      <c r="E1838">
        <v>619</v>
      </c>
      <c r="F1838" s="3">
        <v>659.34200955543076</v>
      </c>
    </row>
    <row r="1839" spans="1:6">
      <c r="A1839">
        <v>21</v>
      </c>
      <c r="B1839">
        <v>-89.691000000000003</v>
      </c>
      <c r="C1839">
        <v>3908</v>
      </c>
      <c r="D1839">
        <v>800000</v>
      </c>
      <c r="E1839">
        <v>614</v>
      </c>
      <c r="F1839" s="3">
        <v>623.88492997346998</v>
      </c>
    </row>
    <row r="1840" spans="1:6">
      <c r="A1840">
        <v>22</v>
      </c>
      <c r="B1840">
        <v>-89.576999999999998</v>
      </c>
      <c r="C1840">
        <v>3908</v>
      </c>
      <c r="D1840">
        <v>800000</v>
      </c>
      <c r="E1840">
        <v>595</v>
      </c>
      <c r="F1840" s="3">
        <v>597.67344573819594</v>
      </c>
    </row>
    <row r="1841" spans="1:6">
      <c r="A1841">
        <v>23</v>
      </c>
      <c r="B1841">
        <v>-89.457999999999998</v>
      </c>
      <c r="C1841">
        <v>3908</v>
      </c>
      <c r="D1841">
        <v>800000</v>
      </c>
      <c r="E1841">
        <v>591</v>
      </c>
      <c r="F1841" s="3">
        <v>580.5482932776805</v>
      </c>
    </row>
    <row r="1842" spans="1:6">
      <c r="A1842">
        <v>24</v>
      </c>
      <c r="B1842">
        <v>-89.341999999999999</v>
      </c>
      <c r="C1842">
        <v>3908</v>
      </c>
      <c r="D1842">
        <v>800000</v>
      </c>
      <c r="E1842">
        <v>586</v>
      </c>
      <c r="F1842" s="3">
        <v>572.28951336021419</v>
      </c>
    </row>
    <row r="1843" spans="1:6">
      <c r="A1843">
        <v>25</v>
      </c>
      <c r="B1843">
        <v>-89.234999999999999</v>
      </c>
      <c r="C1843">
        <v>3908</v>
      </c>
      <c r="D1843">
        <v>800000</v>
      </c>
      <c r="E1843">
        <v>537</v>
      </c>
      <c r="F1843" s="3">
        <v>569.89424310672814</v>
      </c>
    </row>
    <row r="1844" spans="1:6">
      <c r="A1844">
        <v>26</v>
      </c>
      <c r="B1844">
        <v>-89.13</v>
      </c>
      <c r="C1844">
        <v>3908</v>
      </c>
      <c r="D1844">
        <v>800000</v>
      </c>
      <c r="E1844">
        <v>620</v>
      </c>
      <c r="F1844" s="3">
        <v>570.59800025710319</v>
      </c>
    </row>
    <row r="1845" spans="1:6">
      <c r="A1845">
        <v>27</v>
      </c>
      <c r="B1845">
        <v>-89.016000000000005</v>
      </c>
      <c r="C1845">
        <v>3908</v>
      </c>
      <c r="D1845">
        <v>800000</v>
      </c>
      <c r="E1845">
        <v>575</v>
      </c>
      <c r="F1845" s="3">
        <v>573.28519559701908</v>
      </c>
    </row>
    <row r="1846" spans="1:6">
      <c r="A1846">
        <v>28</v>
      </c>
      <c r="B1846">
        <v>-88.896000000000001</v>
      </c>
      <c r="C1846">
        <v>3908</v>
      </c>
      <c r="D1846">
        <v>800000</v>
      </c>
      <c r="E1846">
        <v>541</v>
      </c>
      <c r="F1846" s="3">
        <v>577.17890629146677</v>
      </c>
    </row>
    <row r="1847" spans="1:6">
      <c r="A1847">
        <v>29</v>
      </c>
      <c r="B1847">
        <v>-88.790999999999997</v>
      </c>
      <c r="C1847">
        <v>3908</v>
      </c>
      <c r="D1847">
        <v>800000</v>
      </c>
      <c r="E1847">
        <v>597</v>
      </c>
      <c r="F1847" s="3">
        <v>580.97883418033064</v>
      </c>
    </row>
    <row r="1848" spans="1:6">
      <c r="A1848">
        <v>30</v>
      </c>
      <c r="B1848">
        <v>-88.671999999999997</v>
      </c>
      <c r="C1848">
        <v>3908</v>
      </c>
      <c r="D1848">
        <v>800000</v>
      </c>
      <c r="E1848">
        <v>547</v>
      </c>
      <c r="F1848" s="3">
        <v>585.45830996387826</v>
      </c>
    </row>
    <row r="1849" spans="1:6">
      <c r="A1849">
        <v>31</v>
      </c>
      <c r="B1849">
        <v>-88.56</v>
      </c>
      <c r="C1849">
        <v>3908</v>
      </c>
      <c r="D1849">
        <v>800000</v>
      </c>
      <c r="E1849">
        <v>577</v>
      </c>
      <c r="F1849" s="3">
        <v>589.73521474807535</v>
      </c>
    </row>
    <row r="1850" spans="1:6">
      <c r="A1850">
        <v>32</v>
      </c>
      <c r="B1850">
        <v>-88.451999999999998</v>
      </c>
      <c r="C1850">
        <v>3908</v>
      </c>
      <c r="D1850">
        <v>800000</v>
      </c>
      <c r="E1850">
        <v>646</v>
      </c>
      <c r="F1850" s="3">
        <v>593.87733734025483</v>
      </c>
    </row>
    <row r="1851" spans="1:6">
      <c r="A1851" t="s">
        <v>0</v>
      </c>
    </row>
    <row r="1852" spans="1:6">
      <c r="A1852" t="s">
        <v>0</v>
      </c>
    </row>
    <row r="1853" spans="1:6">
      <c r="A1853" t="s">
        <v>0</v>
      </c>
    </row>
    <row r="1854" spans="1:6">
      <c r="A1854" t="s">
        <v>0</v>
      </c>
    </row>
    <row r="1855" spans="1:6">
      <c r="A1855" t="s">
        <v>85</v>
      </c>
    </row>
    <row r="1856" spans="1:6">
      <c r="A1856" t="s">
        <v>2</v>
      </c>
    </row>
    <row r="1857" spans="1:10">
      <c r="A1857" t="s">
        <v>3</v>
      </c>
    </row>
    <row r="1858" spans="1:10">
      <c r="A1858" t="s">
        <v>4</v>
      </c>
    </row>
    <row r="1859" spans="1:10">
      <c r="A1859" t="s">
        <v>82</v>
      </c>
    </row>
    <row r="1860" spans="1:10">
      <c r="A1860" t="s">
        <v>86</v>
      </c>
    </row>
    <row r="1861" spans="1:10">
      <c r="A1861" t="s">
        <v>7</v>
      </c>
    </row>
    <row r="1862" spans="1:10">
      <c r="A1862" t="s">
        <v>8</v>
      </c>
    </row>
    <row r="1863" spans="1:10">
      <c r="A1863" t="s">
        <v>9</v>
      </c>
    </row>
    <row r="1864" spans="1:10">
      <c r="A1864" t="s">
        <v>10</v>
      </c>
    </row>
    <row r="1865" spans="1:10">
      <c r="A1865" t="s">
        <v>11</v>
      </c>
    </row>
    <row r="1866" spans="1:10">
      <c r="A1866" t="s">
        <v>0</v>
      </c>
    </row>
    <row r="1867" spans="1:10">
      <c r="A1867" t="s">
        <v>0</v>
      </c>
    </row>
    <row r="1868" spans="1:10">
      <c r="A1868" t="s">
        <v>123</v>
      </c>
      <c r="B1868" t="s">
        <v>102</v>
      </c>
      <c r="C1868" t="s">
        <v>105</v>
      </c>
      <c r="D1868" t="s">
        <v>122</v>
      </c>
      <c r="E1868" t="s">
        <v>121</v>
      </c>
      <c r="F1868" t="s">
        <v>142</v>
      </c>
    </row>
    <row r="1869" spans="1:10">
      <c r="A1869">
        <v>1</v>
      </c>
      <c r="B1869">
        <v>-91.947999999999993</v>
      </c>
      <c r="C1869">
        <v>3915</v>
      </c>
      <c r="D1869">
        <v>800000</v>
      </c>
      <c r="E1869">
        <v>381</v>
      </c>
      <c r="F1869" s="3"/>
      <c r="J1869" t="s">
        <v>191</v>
      </c>
    </row>
    <row r="1870" spans="1:10">
      <c r="A1870">
        <v>2</v>
      </c>
      <c r="B1870">
        <v>-91.838999999999999</v>
      </c>
      <c r="C1870">
        <v>3915</v>
      </c>
      <c r="D1870">
        <v>800000</v>
      </c>
      <c r="E1870">
        <v>417</v>
      </c>
      <c r="F1870" s="3"/>
    </row>
    <row r="1871" spans="1:10">
      <c r="A1871">
        <v>3</v>
      </c>
      <c r="B1871">
        <v>-91.724000000000004</v>
      </c>
      <c r="C1871">
        <v>3915</v>
      </c>
      <c r="D1871">
        <v>800000</v>
      </c>
      <c r="E1871">
        <v>458</v>
      </c>
      <c r="F1871" s="3"/>
    </row>
    <row r="1872" spans="1:10">
      <c r="A1872">
        <v>4</v>
      </c>
      <c r="B1872">
        <v>-91.611999999999995</v>
      </c>
      <c r="C1872">
        <v>3915</v>
      </c>
      <c r="D1872">
        <v>800000</v>
      </c>
      <c r="E1872">
        <v>450</v>
      </c>
      <c r="F1872" s="3">
        <v>473.14282326836462</v>
      </c>
    </row>
    <row r="1873" spans="1:6">
      <c r="A1873">
        <v>5</v>
      </c>
      <c r="B1873">
        <v>-91.5</v>
      </c>
      <c r="C1873">
        <v>3915</v>
      </c>
      <c r="D1873">
        <v>800000</v>
      </c>
      <c r="E1873">
        <v>469</v>
      </c>
      <c r="F1873" s="3">
        <v>478.35185956354087</v>
      </c>
    </row>
    <row r="1874" spans="1:6">
      <c r="A1874">
        <v>6</v>
      </c>
      <c r="B1874">
        <v>-91.394000000000005</v>
      </c>
      <c r="C1874">
        <v>3915</v>
      </c>
      <c r="D1874">
        <v>800000</v>
      </c>
      <c r="E1874">
        <v>494</v>
      </c>
      <c r="F1874" s="3">
        <v>484.41251411690877</v>
      </c>
    </row>
    <row r="1875" spans="1:6">
      <c r="A1875">
        <v>7</v>
      </c>
      <c r="B1875">
        <v>-91.281000000000006</v>
      </c>
      <c r="C1875">
        <v>3915</v>
      </c>
      <c r="D1875">
        <v>800000</v>
      </c>
      <c r="E1875">
        <v>503</v>
      </c>
      <c r="F1875" s="3">
        <v>493.11129611471097</v>
      </c>
    </row>
    <row r="1876" spans="1:6">
      <c r="A1876">
        <v>8</v>
      </c>
      <c r="B1876">
        <v>-91.165000000000006</v>
      </c>
      <c r="C1876">
        <v>3915</v>
      </c>
      <c r="D1876">
        <v>800000</v>
      </c>
      <c r="E1876">
        <v>514</v>
      </c>
      <c r="F1876" s="3">
        <v>506.08952673956838</v>
      </c>
    </row>
    <row r="1877" spans="1:6">
      <c r="A1877">
        <v>9</v>
      </c>
      <c r="B1877">
        <v>-91.049000000000007</v>
      </c>
      <c r="C1877">
        <v>3915</v>
      </c>
      <c r="D1877">
        <v>800000</v>
      </c>
      <c r="E1877">
        <v>547</v>
      </c>
      <c r="F1877" s="3">
        <v>525.31859990672194</v>
      </c>
    </row>
    <row r="1878" spans="1:6">
      <c r="A1878">
        <v>10</v>
      </c>
      <c r="B1878">
        <v>-90.933999999999997</v>
      </c>
      <c r="C1878">
        <v>3915</v>
      </c>
      <c r="D1878">
        <v>800000</v>
      </c>
      <c r="E1878">
        <v>568</v>
      </c>
      <c r="F1878" s="3">
        <v>552.63236557156551</v>
      </c>
    </row>
    <row r="1879" spans="1:6">
      <c r="A1879">
        <v>11</v>
      </c>
      <c r="B1879">
        <v>-90.823999999999998</v>
      </c>
      <c r="C1879">
        <v>3915</v>
      </c>
      <c r="D1879">
        <v>800000</v>
      </c>
      <c r="E1879">
        <v>576</v>
      </c>
      <c r="F1879" s="3">
        <v>587.48348187861177</v>
      </c>
    </row>
    <row r="1880" spans="1:6">
      <c r="A1880">
        <v>12</v>
      </c>
      <c r="B1880">
        <v>-90.709000000000003</v>
      </c>
      <c r="C1880">
        <v>3915</v>
      </c>
      <c r="D1880">
        <v>800000</v>
      </c>
      <c r="E1880">
        <v>601</v>
      </c>
      <c r="F1880" s="3">
        <v>632.16986748726981</v>
      </c>
    </row>
    <row r="1881" spans="1:6">
      <c r="A1881">
        <v>13</v>
      </c>
      <c r="B1881">
        <v>-90.594999999999999</v>
      </c>
      <c r="C1881">
        <v>3915</v>
      </c>
      <c r="D1881">
        <v>800000</v>
      </c>
      <c r="E1881">
        <v>697</v>
      </c>
      <c r="F1881" s="3">
        <v>681.17929609358896</v>
      </c>
    </row>
    <row r="1882" spans="1:6">
      <c r="A1882">
        <v>14</v>
      </c>
      <c r="B1882">
        <v>-90.486999999999995</v>
      </c>
      <c r="C1882">
        <v>3915</v>
      </c>
      <c r="D1882">
        <v>800000</v>
      </c>
      <c r="E1882">
        <v>732</v>
      </c>
      <c r="F1882" s="3">
        <v>726.22265723278554</v>
      </c>
    </row>
    <row r="1883" spans="1:6">
      <c r="A1883">
        <v>15</v>
      </c>
      <c r="B1883">
        <v>-90.372</v>
      </c>
      <c r="C1883">
        <v>3915</v>
      </c>
      <c r="D1883">
        <v>800000</v>
      </c>
      <c r="E1883">
        <v>749</v>
      </c>
      <c r="F1883" s="3">
        <v>765.15555697478112</v>
      </c>
    </row>
    <row r="1884" spans="1:6">
      <c r="A1884">
        <v>16</v>
      </c>
      <c r="B1884">
        <v>-90.256</v>
      </c>
      <c r="C1884">
        <v>3915</v>
      </c>
      <c r="D1884">
        <v>800000</v>
      </c>
      <c r="E1884">
        <v>772</v>
      </c>
      <c r="F1884" s="3">
        <v>787.78433397089043</v>
      </c>
    </row>
    <row r="1885" spans="1:6">
      <c r="A1885">
        <v>17</v>
      </c>
      <c r="B1885">
        <v>-90.14</v>
      </c>
      <c r="C1885">
        <v>3915</v>
      </c>
      <c r="D1885">
        <v>800000</v>
      </c>
      <c r="E1885">
        <v>830</v>
      </c>
      <c r="F1885" s="3">
        <v>789.50578609075842</v>
      </c>
    </row>
    <row r="1886" spans="1:6">
      <c r="A1886">
        <v>18</v>
      </c>
      <c r="B1886">
        <v>-90.025000000000006</v>
      </c>
      <c r="C1886">
        <v>3915</v>
      </c>
      <c r="D1886">
        <v>800000</v>
      </c>
      <c r="E1886">
        <v>811</v>
      </c>
      <c r="F1886" s="3">
        <v>771.16090400681401</v>
      </c>
    </row>
    <row r="1887" spans="1:6">
      <c r="A1887">
        <v>19</v>
      </c>
      <c r="B1887">
        <v>-89.918999999999997</v>
      </c>
      <c r="C1887">
        <v>3915</v>
      </c>
      <c r="D1887">
        <v>800000</v>
      </c>
      <c r="E1887">
        <v>698</v>
      </c>
      <c r="F1887" s="3">
        <v>740.87635788780437</v>
      </c>
    </row>
    <row r="1888" spans="1:6">
      <c r="A1888">
        <v>20</v>
      </c>
      <c r="B1888">
        <v>-89.805999999999997</v>
      </c>
      <c r="C1888">
        <v>3915</v>
      </c>
      <c r="D1888">
        <v>800000</v>
      </c>
      <c r="E1888">
        <v>700</v>
      </c>
      <c r="F1888" s="3">
        <v>701.36132058169483</v>
      </c>
    </row>
    <row r="1889" spans="1:6">
      <c r="A1889">
        <v>21</v>
      </c>
      <c r="B1889">
        <v>-89.691000000000003</v>
      </c>
      <c r="C1889">
        <v>3915</v>
      </c>
      <c r="D1889">
        <v>800000</v>
      </c>
      <c r="E1889">
        <v>638</v>
      </c>
      <c r="F1889" s="3">
        <v>660.99163037639187</v>
      </c>
    </row>
    <row r="1890" spans="1:6">
      <c r="A1890">
        <v>22</v>
      </c>
      <c r="B1890">
        <v>-89.576999999999998</v>
      </c>
      <c r="C1890">
        <v>3915</v>
      </c>
      <c r="D1890">
        <v>800000</v>
      </c>
      <c r="E1890">
        <v>633</v>
      </c>
      <c r="F1890" s="3">
        <v>626.6622742210609</v>
      </c>
    </row>
    <row r="1891" spans="1:6">
      <c r="A1891">
        <v>23</v>
      </c>
      <c r="B1891">
        <v>-89.457999999999998</v>
      </c>
      <c r="C1891">
        <v>3915</v>
      </c>
      <c r="D1891">
        <v>800000</v>
      </c>
      <c r="E1891">
        <v>634</v>
      </c>
      <c r="F1891" s="3">
        <v>600.10730877140907</v>
      </c>
    </row>
    <row r="1892" spans="1:6">
      <c r="A1892">
        <v>24</v>
      </c>
      <c r="B1892">
        <v>-89.341999999999999</v>
      </c>
      <c r="C1892">
        <v>3915</v>
      </c>
      <c r="D1892">
        <v>800000</v>
      </c>
      <c r="E1892">
        <v>573</v>
      </c>
      <c r="F1892" s="3">
        <v>583.67784369793276</v>
      </c>
    </row>
    <row r="1893" spans="1:6">
      <c r="A1893">
        <v>25</v>
      </c>
      <c r="B1893">
        <v>-89.234999999999999</v>
      </c>
      <c r="C1893">
        <v>3915</v>
      </c>
      <c r="D1893">
        <v>800000</v>
      </c>
      <c r="E1893">
        <v>567</v>
      </c>
      <c r="F1893" s="3">
        <v>575.50314390917299</v>
      </c>
    </row>
    <row r="1894" spans="1:6">
      <c r="A1894">
        <v>26</v>
      </c>
      <c r="B1894">
        <v>-89.13</v>
      </c>
      <c r="C1894">
        <v>3915</v>
      </c>
      <c r="D1894">
        <v>800000</v>
      </c>
      <c r="E1894">
        <v>580</v>
      </c>
      <c r="F1894" s="3">
        <v>572.27577537729087</v>
      </c>
    </row>
    <row r="1895" spans="1:6">
      <c r="A1895">
        <v>27</v>
      </c>
      <c r="B1895">
        <v>-89.016000000000005</v>
      </c>
      <c r="C1895">
        <v>3915</v>
      </c>
      <c r="D1895">
        <v>800000</v>
      </c>
      <c r="E1895">
        <v>600</v>
      </c>
      <c r="F1895" s="3">
        <v>572.30902104727045</v>
      </c>
    </row>
    <row r="1896" spans="1:6">
      <c r="A1896">
        <v>28</v>
      </c>
      <c r="B1896">
        <v>-88.896000000000001</v>
      </c>
      <c r="C1896">
        <v>3915</v>
      </c>
      <c r="D1896">
        <v>800000</v>
      </c>
      <c r="E1896">
        <v>561</v>
      </c>
      <c r="F1896" s="3">
        <v>574.65987345087217</v>
      </c>
    </row>
    <row r="1897" spans="1:6">
      <c r="A1897">
        <v>29</v>
      </c>
      <c r="B1897">
        <v>-88.790999999999997</v>
      </c>
      <c r="C1897">
        <v>3915</v>
      </c>
      <c r="D1897">
        <v>800000</v>
      </c>
      <c r="E1897">
        <v>573</v>
      </c>
      <c r="F1897" s="3">
        <v>577.73715229212507</v>
      </c>
    </row>
    <row r="1898" spans="1:6">
      <c r="A1898">
        <v>30</v>
      </c>
      <c r="B1898">
        <v>-88.671999999999997</v>
      </c>
      <c r="C1898">
        <v>3915</v>
      </c>
      <c r="D1898">
        <v>800000</v>
      </c>
      <c r="E1898">
        <v>569</v>
      </c>
      <c r="F1898" s="3">
        <v>581.76624694417251</v>
      </c>
    </row>
    <row r="1899" spans="1:6">
      <c r="A1899">
        <v>31</v>
      </c>
      <c r="B1899">
        <v>-88.56</v>
      </c>
      <c r="C1899">
        <v>3915</v>
      </c>
      <c r="D1899">
        <v>800000</v>
      </c>
      <c r="E1899">
        <v>592</v>
      </c>
      <c r="F1899" s="3">
        <v>585.78882288854106</v>
      </c>
    </row>
    <row r="1900" spans="1:6">
      <c r="A1900">
        <v>32</v>
      </c>
      <c r="B1900">
        <v>-88.451999999999998</v>
      </c>
      <c r="C1900">
        <v>3915</v>
      </c>
      <c r="D1900">
        <v>800000</v>
      </c>
      <c r="E1900">
        <v>584</v>
      </c>
      <c r="F1900" s="3">
        <v>589.75116726232932</v>
      </c>
    </row>
    <row r="1901" spans="1:6">
      <c r="A1901" t="s">
        <v>0</v>
      </c>
    </row>
    <row r="1902" spans="1:6">
      <c r="A1902" t="s">
        <v>0</v>
      </c>
    </row>
    <row r="1903" spans="1:6">
      <c r="A1903" t="s">
        <v>0</v>
      </c>
    </row>
    <row r="1904" spans="1:6">
      <c r="A1904" t="s">
        <v>0</v>
      </c>
    </row>
    <row r="1905" spans="1:10">
      <c r="A1905" t="s">
        <v>87</v>
      </c>
    </row>
    <row r="1906" spans="1:10">
      <c r="A1906" t="s">
        <v>2</v>
      </c>
    </row>
    <row r="1907" spans="1:10">
      <c r="A1907" t="s">
        <v>3</v>
      </c>
    </row>
    <row r="1908" spans="1:10">
      <c r="A1908" t="s">
        <v>4</v>
      </c>
    </row>
    <row r="1909" spans="1:10">
      <c r="A1909" t="s">
        <v>82</v>
      </c>
    </row>
    <row r="1910" spans="1:10">
      <c r="A1910" t="s">
        <v>88</v>
      </c>
    </row>
    <row r="1911" spans="1:10">
      <c r="A1911" t="s">
        <v>7</v>
      </c>
    </row>
    <row r="1912" spans="1:10">
      <c r="A1912" t="s">
        <v>8</v>
      </c>
    </row>
    <row r="1913" spans="1:10">
      <c r="A1913" t="s">
        <v>9</v>
      </c>
    </row>
    <row r="1914" spans="1:10">
      <c r="A1914" t="s">
        <v>10</v>
      </c>
    </row>
    <row r="1915" spans="1:10">
      <c r="A1915" t="s">
        <v>11</v>
      </c>
    </row>
    <row r="1916" spans="1:10">
      <c r="A1916" t="s">
        <v>0</v>
      </c>
    </row>
    <row r="1917" spans="1:10">
      <c r="A1917" t="s">
        <v>0</v>
      </c>
    </row>
    <row r="1918" spans="1:10">
      <c r="A1918" t="s">
        <v>123</v>
      </c>
      <c r="B1918" t="s">
        <v>102</v>
      </c>
      <c r="C1918" t="s">
        <v>105</v>
      </c>
      <c r="D1918" t="s">
        <v>122</v>
      </c>
      <c r="E1918" t="s">
        <v>121</v>
      </c>
      <c r="F1918" t="s">
        <v>142</v>
      </c>
    </row>
    <row r="1919" spans="1:10">
      <c r="A1919">
        <v>1</v>
      </c>
      <c r="B1919">
        <v>-91.947999999999993</v>
      </c>
      <c r="C1919">
        <v>3921</v>
      </c>
      <c r="D1919">
        <v>800000</v>
      </c>
      <c r="E1919">
        <v>443</v>
      </c>
      <c r="F1919" s="3"/>
      <c r="J1919" t="s">
        <v>192</v>
      </c>
    </row>
    <row r="1920" spans="1:10">
      <c r="A1920">
        <v>2</v>
      </c>
      <c r="B1920">
        <v>-91.838999999999999</v>
      </c>
      <c r="C1920">
        <v>3921</v>
      </c>
      <c r="D1920">
        <v>800000</v>
      </c>
      <c r="E1920">
        <v>471</v>
      </c>
      <c r="F1920" s="3"/>
    </row>
    <row r="1921" spans="1:6">
      <c r="A1921">
        <v>3</v>
      </c>
      <c r="B1921">
        <v>-91.724000000000004</v>
      </c>
      <c r="C1921">
        <v>3921</v>
      </c>
      <c r="D1921">
        <v>800000</v>
      </c>
      <c r="E1921">
        <v>445</v>
      </c>
      <c r="F1921" s="3"/>
    </row>
    <row r="1922" spans="1:6">
      <c r="A1922">
        <v>4</v>
      </c>
      <c r="B1922">
        <v>-91.611999999999995</v>
      </c>
      <c r="C1922">
        <v>3921</v>
      </c>
      <c r="D1922">
        <v>800000</v>
      </c>
      <c r="E1922">
        <v>491</v>
      </c>
      <c r="F1922" s="3">
        <v>511.86434836850168</v>
      </c>
    </row>
    <row r="1923" spans="1:6">
      <c r="A1923">
        <v>5</v>
      </c>
      <c r="B1923">
        <v>-91.5</v>
      </c>
      <c r="C1923">
        <v>3921</v>
      </c>
      <c r="D1923">
        <v>800000</v>
      </c>
      <c r="E1923">
        <v>510</v>
      </c>
      <c r="F1923" s="3">
        <v>514.72382557241087</v>
      </c>
    </row>
    <row r="1924" spans="1:6">
      <c r="A1924">
        <v>6</v>
      </c>
      <c r="B1924">
        <v>-91.394000000000005</v>
      </c>
      <c r="C1924">
        <v>3921</v>
      </c>
      <c r="D1924">
        <v>800000</v>
      </c>
      <c r="E1924">
        <v>519</v>
      </c>
      <c r="F1924" s="3">
        <v>517.45675813647642</v>
      </c>
    </row>
    <row r="1925" spans="1:6">
      <c r="A1925">
        <v>7</v>
      </c>
      <c r="B1925">
        <v>-91.281000000000006</v>
      </c>
      <c r="C1925">
        <v>3921</v>
      </c>
      <c r="D1925">
        <v>800000</v>
      </c>
      <c r="E1925">
        <v>525</v>
      </c>
      <c r="F1925" s="3">
        <v>520.46079048205809</v>
      </c>
    </row>
    <row r="1926" spans="1:6">
      <c r="A1926">
        <v>8</v>
      </c>
      <c r="B1926">
        <v>-91.165000000000006</v>
      </c>
      <c r="C1926">
        <v>3921</v>
      </c>
      <c r="D1926">
        <v>800000</v>
      </c>
      <c r="E1926">
        <v>536</v>
      </c>
      <c r="F1926" s="3">
        <v>523.82536222600197</v>
      </c>
    </row>
    <row r="1927" spans="1:6">
      <c r="A1927">
        <v>9</v>
      </c>
      <c r="B1927">
        <v>-91.049000000000007</v>
      </c>
      <c r="C1927">
        <v>3921</v>
      </c>
      <c r="D1927">
        <v>800000</v>
      </c>
      <c r="E1927">
        <v>540</v>
      </c>
      <c r="F1927" s="3">
        <v>527.93399050486653</v>
      </c>
    </row>
    <row r="1928" spans="1:6">
      <c r="A1928">
        <v>10</v>
      </c>
      <c r="B1928">
        <v>-90.933999999999997</v>
      </c>
      <c r="C1928">
        <v>3921</v>
      </c>
      <c r="D1928">
        <v>800000</v>
      </c>
      <c r="E1928">
        <v>531</v>
      </c>
      <c r="F1928" s="3">
        <v>533.69797575747577</v>
      </c>
    </row>
    <row r="1929" spans="1:6">
      <c r="A1929">
        <v>11</v>
      </c>
      <c r="B1929">
        <v>-90.823999999999998</v>
      </c>
      <c r="C1929">
        <v>3921</v>
      </c>
      <c r="D1929">
        <v>800000</v>
      </c>
      <c r="E1929">
        <v>528</v>
      </c>
      <c r="F1929" s="3">
        <v>542.33214992238459</v>
      </c>
    </row>
    <row r="1930" spans="1:6">
      <c r="A1930">
        <v>12</v>
      </c>
      <c r="B1930">
        <v>-90.709000000000003</v>
      </c>
      <c r="C1930">
        <v>3921</v>
      </c>
      <c r="D1930">
        <v>800000</v>
      </c>
      <c r="E1930">
        <v>562</v>
      </c>
      <c r="F1930" s="3">
        <v>556.95186005183416</v>
      </c>
    </row>
    <row r="1931" spans="1:6">
      <c r="A1931">
        <v>13</v>
      </c>
      <c r="B1931">
        <v>-90.594999999999999</v>
      </c>
      <c r="C1931">
        <v>3921</v>
      </c>
      <c r="D1931">
        <v>800000</v>
      </c>
      <c r="E1931">
        <v>632</v>
      </c>
      <c r="F1931" s="3">
        <v>579.65247502940167</v>
      </c>
    </row>
    <row r="1932" spans="1:6">
      <c r="A1932">
        <v>14</v>
      </c>
      <c r="B1932">
        <v>-90.486999999999995</v>
      </c>
      <c r="C1932">
        <v>3921</v>
      </c>
      <c r="D1932">
        <v>800000</v>
      </c>
      <c r="E1932">
        <v>610</v>
      </c>
      <c r="F1932" s="3">
        <v>610.14957621293979</v>
      </c>
    </row>
    <row r="1933" spans="1:6">
      <c r="A1933">
        <v>15</v>
      </c>
      <c r="B1933">
        <v>-90.372</v>
      </c>
      <c r="C1933">
        <v>3921</v>
      </c>
      <c r="D1933">
        <v>800000</v>
      </c>
      <c r="E1933">
        <v>646</v>
      </c>
      <c r="F1933" s="3">
        <v>651.20352086222988</v>
      </c>
    </row>
    <row r="1934" spans="1:6">
      <c r="A1934">
        <v>16</v>
      </c>
      <c r="B1934">
        <v>-90.256</v>
      </c>
      <c r="C1934">
        <v>3921</v>
      </c>
      <c r="D1934">
        <v>800000</v>
      </c>
      <c r="E1934">
        <v>662</v>
      </c>
      <c r="F1934" s="3">
        <v>696.47719589955921</v>
      </c>
    </row>
    <row r="1935" spans="1:6">
      <c r="A1935">
        <v>17</v>
      </c>
      <c r="B1935">
        <v>-90.14</v>
      </c>
      <c r="C1935">
        <v>3921</v>
      </c>
      <c r="D1935">
        <v>800000</v>
      </c>
      <c r="E1935">
        <v>767</v>
      </c>
      <c r="F1935" s="3">
        <v>736.66942574818052</v>
      </c>
    </row>
    <row r="1936" spans="1:6">
      <c r="A1936">
        <v>18</v>
      </c>
      <c r="B1936">
        <v>-90.025000000000006</v>
      </c>
      <c r="C1936">
        <v>3921</v>
      </c>
      <c r="D1936">
        <v>800000</v>
      </c>
      <c r="E1936">
        <v>709</v>
      </c>
      <c r="F1936" s="3">
        <v>761.70115710368361</v>
      </c>
    </row>
    <row r="1937" spans="1:6">
      <c r="A1937">
        <v>19</v>
      </c>
      <c r="B1937">
        <v>-89.918999999999997</v>
      </c>
      <c r="C1937">
        <v>3921</v>
      </c>
      <c r="D1937">
        <v>800000</v>
      </c>
      <c r="E1937">
        <v>795</v>
      </c>
      <c r="F1937" s="3">
        <v>765.95761260561267</v>
      </c>
    </row>
    <row r="1938" spans="1:6">
      <c r="A1938">
        <v>20</v>
      </c>
      <c r="B1938">
        <v>-89.805999999999997</v>
      </c>
      <c r="C1938">
        <v>3921</v>
      </c>
      <c r="D1938">
        <v>800000</v>
      </c>
      <c r="E1938">
        <v>802</v>
      </c>
      <c r="F1938" s="3">
        <v>750.12007110587228</v>
      </c>
    </row>
    <row r="1939" spans="1:6">
      <c r="A1939">
        <v>21</v>
      </c>
      <c r="B1939">
        <v>-89.691000000000003</v>
      </c>
      <c r="C1939">
        <v>3921</v>
      </c>
      <c r="D1939">
        <v>800000</v>
      </c>
      <c r="E1939">
        <v>693</v>
      </c>
      <c r="F1939" s="3">
        <v>717.98689608088205</v>
      </c>
    </row>
    <row r="1940" spans="1:6">
      <c r="A1940">
        <v>22</v>
      </c>
      <c r="B1940">
        <v>-89.576999999999998</v>
      </c>
      <c r="C1940">
        <v>3921</v>
      </c>
      <c r="D1940">
        <v>800000</v>
      </c>
      <c r="E1940">
        <v>705</v>
      </c>
      <c r="F1940" s="3">
        <v>679.45389851094626</v>
      </c>
    </row>
    <row r="1941" spans="1:6">
      <c r="A1941">
        <v>23</v>
      </c>
      <c r="B1941">
        <v>-89.457999999999998</v>
      </c>
      <c r="C1941">
        <v>3921</v>
      </c>
      <c r="D1941">
        <v>800000</v>
      </c>
      <c r="E1941">
        <v>601</v>
      </c>
      <c r="F1941" s="3">
        <v>641.84051760219529</v>
      </c>
    </row>
    <row r="1942" spans="1:6">
      <c r="A1942">
        <v>24</v>
      </c>
      <c r="B1942">
        <v>-89.341999999999999</v>
      </c>
      <c r="C1942">
        <v>3921</v>
      </c>
      <c r="D1942">
        <v>800000</v>
      </c>
      <c r="E1942">
        <v>604</v>
      </c>
      <c r="F1942" s="3">
        <v>613.75971338634986</v>
      </c>
    </row>
    <row r="1943" spans="1:6">
      <c r="A1943">
        <v>25</v>
      </c>
      <c r="B1943">
        <v>-89.234999999999999</v>
      </c>
      <c r="C1943">
        <v>3921</v>
      </c>
      <c r="D1943">
        <v>800000</v>
      </c>
      <c r="E1943">
        <v>589</v>
      </c>
      <c r="F1943" s="3">
        <v>596.84657866915768</v>
      </c>
    </row>
    <row r="1944" spans="1:6">
      <c r="A1944">
        <v>26</v>
      </c>
      <c r="B1944">
        <v>-89.13</v>
      </c>
      <c r="C1944">
        <v>3921</v>
      </c>
      <c r="D1944">
        <v>800000</v>
      </c>
      <c r="E1944">
        <v>638</v>
      </c>
      <c r="F1944" s="3">
        <v>587.56883552218312</v>
      </c>
    </row>
    <row r="1945" spans="1:6">
      <c r="A1945">
        <v>27</v>
      </c>
      <c r="B1945">
        <v>-89.016000000000005</v>
      </c>
      <c r="C1945">
        <v>3921</v>
      </c>
      <c r="D1945">
        <v>800000</v>
      </c>
      <c r="E1945">
        <v>607</v>
      </c>
      <c r="F1945" s="3">
        <v>583.3920994080172</v>
      </c>
    </row>
    <row r="1946" spans="1:6">
      <c r="A1946">
        <v>28</v>
      </c>
      <c r="B1946">
        <v>-88.896000000000001</v>
      </c>
      <c r="C1946">
        <v>3921</v>
      </c>
      <c r="D1946">
        <v>800000</v>
      </c>
      <c r="E1946">
        <v>518</v>
      </c>
      <c r="F1946" s="3">
        <v>582.99625084833019</v>
      </c>
    </row>
    <row r="1947" spans="1:6">
      <c r="A1947">
        <v>29</v>
      </c>
      <c r="B1947">
        <v>-88.790999999999997</v>
      </c>
      <c r="C1947">
        <v>3921</v>
      </c>
      <c r="D1947">
        <v>800000</v>
      </c>
      <c r="E1947">
        <v>558</v>
      </c>
      <c r="F1947" s="3">
        <v>584.39934667512296</v>
      </c>
    </row>
    <row r="1948" spans="1:6">
      <c r="A1948">
        <v>30</v>
      </c>
      <c r="B1948">
        <v>-88.671999999999997</v>
      </c>
      <c r="C1948">
        <v>3921</v>
      </c>
      <c r="D1948">
        <v>800000</v>
      </c>
      <c r="E1948">
        <v>584</v>
      </c>
      <c r="F1948" s="3">
        <v>586.87570707877194</v>
      </c>
    </row>
    <row r="1949" spans="1:6">
      <c r="A1949">
        <v>31</v>
      </c>
      <c r="B1949">
        <v>-88.56</v>
      </c>
      <c r="C1949">
        <v>3921</v>
      </c>
      <c r="D1949">
        <v>800000</v>
      </c>
      <c r="E1949">
        <v>601</v>
      </c>
      <c r="F1949" s="3">
        <v>589.55501007119767</v>
      </c>
    </row>
    <row r="1950" spans="1:6">
      <c r="A1950">
        <v>32</v>
      </c>
      <c r="B1950">
        <v>-88.451999999999998</v>
      </c>
      <c r="C1950">
        <v>3921</v>
      </c>
      <c r="D1950">
        <v>800000</v>
      </c>
      <c r="E1950">
        <v>635</v>
      </c>
      <c r="F1950" s="3">
        <v>592.25126798508836</v>
      </c>
    </row>
    <row r="1951" spans="1:6">
      <c r="A1951" t="s">
        <v>0</v>
      </c>
    </row>
    <row r="1952" spans="1:6">
      <c r="A1952" t="s">
        <v>0</v>
      </c>
    </row>
    <row r="1953" spans="1:6">
      <c r="A1953" t="s">
        <v>0</v>
      </c>
    </row>
    <row r="1954" spans="1:6">
      <c r="A1954" t="s">
        <v>0</v>
      </c>
    </row>
    <row r="1955" spans="1:6">
      <c r="A1955" t="s">
        <v>89</v>
      </c>
    </row>
    <row r="1956" spans="1:6">
      <c r="A1956" t="s">
        <v>2</v>
      </c>
    </row>
    <row r="1957" spans="1:6">
      <c r="A1957" t="s">
        <v>3</v>
      </c>
    </row>
    <row r="1958" spans="1:6">
      <c r="A1958" t="s">
        <v>4</v>
      </c>
    </row>
    <row r="1959" spans="1:6">
      <c r="A1959" t="s">
        <v>82</v>
      </c>
    </row>
    <row r="1960" spans="1:6">
      <c r="A1960" t="s">
        <v>90</v>
      </c>
    </row>
    <row r="1961" spans="1:6">
      <c r="A1961" t="s">
        <v>7</v>
      </c>
    </row>
    <row r="1962" spans="1:6">
      <c r="A1962" t="s">
        <v>8</v>
      </c>
    </row>
    <row r="1963" spans="1:6">
      <c r="A1963" t="s">
        <v>9</v>
      </c>
    </row>
    <row r="1964" spans="1:6">
      <c r="A1964" t="s">
        <v>10</v>
      </c>
    </row>
    <row r="1965" spans="1:6">
      <c r="A1965" t="s">
        <v>11</v>
      </c>
    </row>
    <row r="1966" spans="1:6">
      <c r="A1966" t="s">
        <v>0</v>
      </c>
    </row>
    <row r="1967" spans="1:6">
      <c r="A1967" t="s">
        <v>0</v>
      </c>
    </row>
    <row r="1968" spans="1:6">
      <c r="A1968" t="s">
        <v>123</v>
      </c>
      <c r="B1968" t="s">
        <v>102</v>
      </c>
      <c r="C1968" t="s">
        <v>105</v>
      </c>
      <c r="D1968" t="s">
        <v>122</v>
      </c>
      <c r="E1968" t="s">
        <v>121</v>
      </c>
      <c r="F1968" t="s">
        <v>142</v>
      </c>
    </row>
    <row r="1969" spans="1:10">
      <c r="A1969">
        <v>1</v>
      </c>
      <c r="B1969">
        <v>-91.947999999999993</v>
      </c>
      <c r="C1969">
        <v>3932</v>
      </c>
      <c r="D1969">
        <v>800000</v>
      </c>
      <c r="E1969">
        <v>435</v>
      </c>
      <c r="F1969" s="3"/>
      <c r="J1969" t="s">
        <v>193</v>
      </c>
    </row>
    <row r="1970" spans="1:10">
      <c r="A1970">
        <v>2</v>
      </c>
      <c r="B1970">
        <v>-91.838999999999999</v>
      </c>
      <c r="C1970">
        <v>3932</v>
      </c>
      <c r="D1970">
        <v>800000</v>
      </c>
      <c r="E1970">
        <v>436</v>
      </c>
      <c r="F1970" s="3"/>
    </row>
    <row r="1971" spans="1:10">
      <c r="A1971">
        <v>3</v>
      </c>
      <c r="B1971">
        <v>-91.724000000000004</v>
      </c>
      <c r="C1971">
        <v>3932</v>
      </c>
      <c r="D1971">
        <v>800000</v>
      </c>
      <c r="E1971">
        <v>440</v>
      </c>
      <c r="F1971" s="3"/>
    </row>
    <row r="1972" spans="1:10">
      <c r="A1972">
        <v>4</v>
      </c>
      <c r="B1972">
        <v>-91.611999999999995</v>
      </c>
      <c r="C1972">
        <v>3932</v>
      </c>
      <c r="D1972">
        <v>800000</v>
      </c>
      <c r="E1972">
        <v>444</v>
      </c>
      <c r="F1972" s="3">
        <v>488.18097927235152</v>
      </c>
    </row>
    <row r="1973" spans="1:10">
      <c r="A1973">
        <v>5</v>
      </c>
      <c r="B1973">
        <v>-91.5</v>
      </c>
      <c r="C1973">
        <v>3932</v>
      </c>
      <c r="D1973">
        <v>800000</v>
      </c>
      <c r="E1973">
        <v>483</v>
      </c>
      <c r="F1973" s="3">
        <v>492.45605858609906</v>
      </c>
    </row>
    <row r="1974" spans="1:10">
      <c r="A1974">
        <v>6</v>
      </c>
      <c r="B1974">
        <v>-91.394000000000005</v>
      </c>
      <c r="C1974">
        <v>3932</v>
      </c>
      <c r="D1974">
        <v>800000</v>
      </c>
      <c r="E1974">
        <v>539</v>
      </c>
      <c r="F1974" s="3">
        <v>497.26047760761423</v>
      </c>
    </row>
    <row r="1975" spans="1:10">
      <c r="A1975">
        <v>7</v>
      </c>
      <c r="B1975">
        <v>-91.281000000000006</v>
      </c>
      <c r="C1975">
        <v>3932</v>
      </c>
      <c r="D1975">
        <v>800000</v>
      </c>
      <c r="E1975">
        <v>524</v>
      </c>
      <c r="F1975" s="3">
        <v>503.76200709910069</v>
      </c>
    </row>
    <row r="1976" spans="1:10">
      <c r="A1976">
        <v>8</v>
      </c>
      <c r="B1976">
        <v>-91.165000000000006</v>
      </c>
      <c r="C1976">
        <v>3932</v>
      </c>
      <c r="D1976">
        <v>800000</v>
      </c>
      <c r="E1976">
        <v>509</v>
      </c>
      <c r="F1976" s="3">
        <v>512.77683144066668</v>
      </c>
    </row>
    <row r="1977" spans="1:10">
      <c r="A1977">
        <v>9</v>
      </c>
      <c r="B1977">
        <v>-91.049000000000007</v>
      </c>
      <c r="C1977">
        <v>3932</v>
      </c>
      <c r="D1977">
        <v>800000</v>
      </c>
      <c r="E1977">
        <v>521</v>
      </c>
      <c r="F1977" s="3">
        <v>525.26005417791816</v>
      </c>
    </row>
    <row r="1978" spans="1:10">
      <c r="A1978">
        <v>10</v>
      </c>
      <c r="B1978">
        <v>-90.933999999999997</v>
      </c>
      <c r="C1978">
        <v>3932</v>
      </c>
      <c r="D1978">
        <v>800000</v>
      </c>
      <c r="E1978">
        <v>561</v>
      </c>
      <c r="F1978" s="3">
        <v>542.16464064674312</v>
      </c>
    </row>
    <row r="1979" spans="1:10">
      <c r="A1979">
        <v>11</v>
      </c>
      <c r="B1979">
        <v>-90.823999999999998</v>
      </c>
      <c r="C1979">
        <v>3932</v>
      </c>
      <c r="D1979">
        <v>800000</v>
      </c>
      <c r="E1979">
        <v>601</v>
      </c>
      <c r="F1979" s="3">
        <v>563.27329997495224</v>
      </c>
    </row>
    <row r="1980" spans="1:10">
      <c r="A1980">
        <v>12</v>
      </c>
      <c r="B1980">
        <v>-90.709000000000003</v>
      </c>
      <c r="C1980">
        <v>3932</v>
      </c>
      <c r="D1980">
        <v>800000</v>
      </c>
      <c r="E1980">
        <v>565</v>
      </c>
      <c r="F1980" s="3">
        <v>590.53049848293551</v>
      </c>
    </row>
    <row r="1981" spans="1:10">
      <c r="A1981">
        <v>13</v>
      </c>
      <c r="B1981">
        <v>-90.594999999999999</v>
      </c>
      <c r="C1981">
        <v>3932</v>
      </c>
      <c r="D1981">
        <v>800000</v>
      </c>
      <c r="E1981">
        <v>628</v>
      </c>
      <c r="F1981" s="3">
        <v>621.69246048957666</v>
      </c>
    </row>
    <row r="1982" spans="1:10">
      <c r="A1982">
        <v>14</v>
      </c>
      <c r="B1982">
        <v>-90.486999999999995</v>
      </c>
      <c r="C1982">
        <v>3932</v>
      </c>
      <c r="D1982">
        <v>800000</v>
      </c>
      <c r="E1982">
        <v>623</v>
      </c>
      <c r="F1982" s="3">
        <v>652.84759986381209</v>
      </c>
    </row>
    <row r="1983" spans="1:10">
      <c r="A1983">
        <v>15</v>
      </c>
      <c r="B1983">
        <v>-90.372</v>
      </c>
      <c r="C1983">
        <v>3932</v>
      </c>
      <c r="D1983">
        <v>800000</v>
      </c>
      <c r="E1983">
        <v>703</v>
      </c>
      <c r="F1983" s="3">
        <v>684.35738623649684</v>
      </c>
    </row>
    <row r="1984" spans="1:10">
      <c r="A1984">
        <v>16</v>
      </c>
      <c r="B1984">
        <v>-90.256</v>
      </c>
      <c r="C1984">
        <v>3932</v>
      </c>
      <c r="D1984">
        <v>800000</v>
      </c>
      <c r="E1984">
        <v>670</v>
      </c>
      <c r="F1984" s="3">
        <v>710.29624115930005</v>
      </c>
    </row>
    <row r="1985" spans="1:6">
      <c r="A1985">
        <v>17</v>
      </c>
      <c r="B1985">
        <v>-90.14</v>
      </c>
      <c r="C1985">
        <v>3932</v>
      </c>
      <c r="D1985">
        <v>800000</v>
      </c>
      <c r="E1985">
        <v>752</v>
      </c>
      <c r="F1985" s="3">
        <v>726.58712609933798</v>
      </c>
    </row>
    <row r="1986" spans="1:6">
      <c r="A1986">
        <v>18</v>
      </c>
      <c r="B1986">
        <v>-90.025000000000006</v>
      </c>
      <c r="C1986">
        <v>3932</v>
      </c>
      <c r="D1986">
        <v>800000</v>
      </c>
      <c r="E1986">
        <v>743</v>
      </c>
      <c r="F1986" s="3">
        <v>730.93504664456566</v>
      </c>
    </row>
    <row r="1987" spans="1:6">
      <c r="A1987">
        <v>19</v>
      </c>
      <c r="B1987">
        <v>-89.918999999999997</v>
      </c>
      <c r="C1987">
        <v>3932</v>
      </c>
      <c r="D1987">
        <v>800000</v>
      </c>
      <c r="E1987">
        <v>751</v>
      </c>
      <c r="F1987" s="3">
        <v>724.3596565930543</v>
      </c>
    </row>
    <row r="1988" spans="1:6">
      <c r="A1988">
        <v>20</v>
      </c>
      <c r="B1988">
        <v>-89.805999999999997</v>
      </c>
      <c r="C1988">
        <v>3932</v>
      </c>
      <c r="D1988">
        <v>800000</v>
      </c>
      <c r="E1988">
        <v>696</v>
      </c>
      <c r="F1988" s="3">
        <v>707.89389092574652</v>
      </c>
    </row>
    <row r="1989" spans="1:6">
      <c r="A1989">
        <v>21</v>
      </c>
      <c r="B1989">
        <v>-89.691000000000003</v>
      </c>
      <c r="C1989">
        <v>3932</v>
      </c>
      <c r="D1989">
        <v>800000</v>
      </c>
      <c r="E1989">
        <v>672</v>
      </c>
      <c r="F1989" s="3">
        <v>684.44741541774295</v>
      </c>
    </row>
    <row r="1990" spans="1:6">
      <c r="A1990">
        <v>22</v>
      </c>
      <c r="B1990">
        <v>-89.576999999999998</v>
      </c>
      <c r="C1990">
        <v>3932</v>
      </c>
      <c r="D1990">
        <v>800000</v>
      </c>
      <c r="E1990">
        <v>665</v>
      </c>
      <c r="F1990" s="3">
        <v>658.57050305836128</v>
      </c>
    </row>
    <row r="1991" spans="1:6">
      <c r="A1991">
        <v>23</v>
      </c>
      <c r="B1991">
        <v>-89.457999999999998</v>
      </c>
      <c r="C1991">
        <v>3932</v>
      </c>
      <c r="D1991">
        <v>800000</v>
      </c>
      <c r="E1991">
        <v>619</v>
      </c>
      <c r="F1991" s="3">
        <v>632.75593832956122</v>
      </c>
    </row>
    <row r="1992" spans="1:6">
      <c r="A1992">
        <v>24</v>
      </c>
      <c r="B1992">
        <v>-89.341999999999999</v>
      </c>
      <c r="C1992">
        <v>3932</v>
      </c>
      <c r="D1992">
        <v>800000</v>
      </c>
      <c r="E1992">
        <v>642</v>
      </c>
      <c r="F1992" s="3">
        <v>611.58179466679337</v>
      </c>
    </row>
    <row r="1993" spans="1:6">
      <c r="A1993">
        <v>25</v>
      </c>
      <c r="B1993">
        <v>-89.234999999999999</v>
      </c>
      <c r="C1993">
        <v>3932</v>
      </c>
      <c r="D1993">
        <v>800000</v>
      </c>
      <c r="E1993">
        <v>577</v>
      </c>
      <c r="F1993" s="3">
        <v>596.75273958798846</v>
      </c>
    </row>
    <row r="1994" spans="1:6">
      <c r="A1994">
        <v>26</v>
      </c>
      <c r="B1994">
        <v>-89.13</v>
      </c>
      <c r="C1994">
        <v>3932</v>
      </c>
      <c r="D1994">
        <v>800000</v>
      </c>
      <c r="E1994">
        <v>572</v>
      </c>
      <c r="F1994" s="3">
        <v>586.71443307027221</v>
      </c>
    </row>
    <row r="1995" spans="1:6">
      <c r="A1995">
        <v>27</v>
      </c>
      <c r="B1995">
        <v>-89.016000000000005</v>
      </c>
      <c r="C1995">
        <v>3932</v>
      </c>
      <c r="D1995">
        <v>800000</v>
      </c>
      <c r="E1995">
        <v>554</v>
      </c>
      <c r="F1995" s="3">
        <v>580.29021037039206</v>
      </c>
    </row>
    <row r="1996" spans="1:6">
      <c r="A1996">
        <v>28</v>
      </c>
      <c r="B1996">
        <v>-88.896000000000001</v>
      </c>
      <c r="C1996">
        <v>3932</v>
      </c>
      <c r="D1996">
        <v>800000</v>
      </c>
      <c r="E1996">
        <v>622</v>
      </c>
      <c r="F1996" s="3">
        <v>577.45922438793468</v>
      </c>
    </row>
    <row r="1997" spans="1:6">
      <c r="A1997">
        <v>29</v>
      </c>
      <c r="B1997">
        <v>-88.790999999999997</v>
      </c>
      <c r="C1997">
        <v>3932</v>
      </c>
      <c r="D1997">
        <v>800000</v>
      </c>
      <c r="E1997">
        <v>578</v>
      </c>
      <c r="F1997" s="3">
        <v>577.31712582935995</v>
      </c>
    </row>
    <row r="1998" spans="1:6">
      <c r="A1998">
        <v>30</v>
      </c>
      <c r="B1998">
        <v>-88.671999999999997</v>
      </c>
      <c r="C1998">
        <v>3932</v>
      </c>
      <c r="D1998">
        <v>800000</v>
      </c>
      <c r="E1998">
        <v>609</v>
      </c>
      <c r="F1998" s="3">
        <v>578.84329734113942</v>
      </c>
    </row>
    <row r="1999" spans="1:6">
      <c r="A1999">
        <v>31</v>
      </c>
      <c r="B1999">
        <v>-88.56</v>
      </c>
      <c r="C1999">
        <v>3932</v>
      </c>
      <c r="D1999">
        <v>800000</v>
      </c>
      <c r="E1999">
        <v>533</v>
      </c>
      <c r="F1999" s="3">
        <v>581.25657621422022</v>
      </c>
    </row>
    <row r="2000" spans="1:6">
      <c r="A2000">
        <v>32</v>
      </c>
      <c r="B2000">
        <v>-88.451999999999998</v>
      </c>
      <c r="C2000">
        <v>3932</v>
      </c>
      <c r="D2000">
        <v>800000</v>
      </c>
      <c r="E2000">
        <v>602</v>
      </c>
      <c r="F2000" s="3">
        <v>584.07476031395504</v>
      </c>
    </row>
    <row r="2001" spans="1:1">
      <c r="A2001" t="s">
        <v>0</v>
      </c>
    </row>
    <row r="2002" spans="1:1">
      <c r="A2002" t="s">
        <v>0</v>
      </c>
    </row>
    <row r="2003" spans="1:1">
      <c r="A2003" t="s">
        <v>0</v>
      </c>
    </row>
    <row r="2004" spans="1:1">
      <c r="A2004" t="s">
        <v>0</v>
      </c>
    </row>
    <row r="2005" spans="1:1">
      <c r="A2005" t="s">
        <v>91</v>
      </c>
    </row>
    <row r="2006" spans="1:1">
      <c r="A2006" t="s">
        <v>2</v>
      </c>
    </row>
    <row r="2007" spans="1:1">
      <c r="A2007" t="s">
        <v>3</v>
      </c>
    </row>
    <row r="2008" spans="1:1">
      <c r="A2008" t="s">
        <v>4</v>
      </c>
    </row>
    <row r="2009" spans="1:1">
      <c r="A2009" t="s">
        <v>82</v>
      </c>
    </row>
    <row r="2010" spans="1:1">
      <c r="A2010" t="s">
        <v>92</v>
      </c>
    </row>
    <row r="2011" spans="1:1">
      <c r="A2011" t="s">
        <v>7</v>
      </c>
    </row>
    <row r="2012" spans="1:1">
      <c r="A2012" t="s">
        <v>8</v>
      </c>
    </row>
    <row r="2013" spans="1:1">
      <c r="A2013" t="s">
        <v>9</v>
      </c>
    </row>
    <row r="2014" spans="1:1">
      <c r="A2014" t="s">
        <v>10</v>
      </c>
    </row>
    <row r="2015" spans="1:1">
      <c r="A2015" t="s">
        <v>11</v>
      </c>
    </row>
    <row r="2016" spans="1:1">
      <c r="A2016" t="s">
        <v>0</v>
      </c>
    </row>
    <row r="2017" spans="1:10">
      <c r="A2017" t="s">
        <v>0</v>
      </c>
    </row>
    <row r="2018" spans="1:10">
      <c r="A2018" t="s">
        <v>123</v>
      </c>
      <c r="B2018" t="s">
        <v>102</v>
      </c>
      <c r="C2018" t="s">
        <v>105</v>
      </c>
      <c r="D2018" t="s">
        <v>122</v>
      </c>
      <c r="E2018" t="s">
        <v>121</v>
      </c>
      <c r="F2018" t="s">
        <v>142</v>
      </c>
    </row>
    <row r="2019" spans="1:10">
      <c r="A2019">
        <v>1</v>
      </c>
      <c r="B2019">
        <v>-91.947999999999993</v>
      </c>
      <c r="C2019">
        <v>3949</v>
      </c>
      <c r="D2019">
        <v>800000</v>
      </c>
      <c r="E2019">
        <v>451</v>
      </c>
      <c r="F2019" s="3"/>
      <c r="J2019" t="s">
        <v>194</v>
      </c>
    </row>
    <row r="2020" spans="1:10">
      <c r="A2020">
        <v>2</v>
      </c>
      <c r="B2020">
        <v>-91.838999999999999</v>
      </c>
      <c r="C2020">
        <v>3949</v>
      </c>
      <c r="D2020">
        <v>800000</v>
      </c>
      <c r="E2020">
        <v>440</v>
      </c>
      <c r="F2020" s="3"/>
    </row>
    <row r="2021" spans="1:10">
      <c r="A2021">
        <v>3</v>
      </c>
      <c r="B2021">
        <v>-91.724000000000004</v>
      </c>
      <c r="C2021">
        <v>3949</v>
      </c>
      <c r="D2021">
        <v>800000</v>
      </c>
      <c r="E2021">
        <v>450</v>
      </c>
      <c r="F2021" s="3"/>
    </row>
    <row r="2022" spans="1:10">
      <c r="A2022">
        <v>4</v>
      </c>
      <c r="B2022">
        <v>-91.611999999999995</v>
      </c>
      <c r="C2022">
        <v>3949</v>
      </c>
      <c r="D2022">
        <v>800000</v>
      </c>
      <c r="E2022">
        <v>478</v>
      </c>
      <c r="F2022" s="3">
        <v>495.38041513159305</v>
      </c>
    </row>
    <row r="2023" spans="1:10">
      <c r="A2023">
        <v>5</v>
      </c>
      <c r="B2023">
        <v>-91.5</v>
      </c>
      <c r="C2023">
        <v>3949</v>
      </c>
      <c r="D2023">
        <v>800000</v>
      </c>
      <c r="E2023">
        <v>469</v>
      </c>
      <c r="F2023" s="3">
        <v>499.89921940750918</v>
      </c>
    </row>
    <row r="2024" spans="1:10">
      <c r="A2024">
        <v>6</v>
      </c>
      <c r="B2024">
        <v>-91.394000000000005</v>
      </c>
      <c r="C2024">
        <v>3949</v>
      </c>
      <c r="D2024">
        <v>800000</v>
      </c>
      <c r="E2024">
        <v>531</v>
      </c>
      <c r="F2024" s="3">
        <v>504.6873673166196</v>
      </c>
    </row>
    <row r="2025" spans="1:10">
      <c r="A2025">
        <v>7</v>
      </c>
      <c r="B2025">
        <v>-91.281000000000006</v>
      </c>
      <c r="C2025">
        <v>3949</v>
      </c>
      <c r="D2025">
        <v>800000</v>
      </c>
      <c r="E2025">
        <v>539</v>
      </c>
      <c r="F2025" s="3">
        <v>510.76263656227383</v>
      </c>
    </row>
    <row r="2026" spans="1:10">
      <c r="A2026">
        <v>8</v>
      </c>
      <c r="B2026">
        <v>-91.165000000000006</v>
      </c>
      <c r="C2026">
        <v>3949</v>
      </c>
      <c r="D2026">
        <v>800000</v>
      </c>
      <c r="E2026">
        <v>524</v>
      </c>
      <c r="F2026" s="3">
        <v>518.71604646044045</v>
      </c>
    </row>
    <row r="2027" spans="1:10">
      <c r="A2027">
        <v>9</v>
      </c>
      <c r="B2027">
        <v>-91.049000000000007</v>
      </c>
      <c r="C2027">
        <v>3949</v>
      </c>
      <c r="D2027">
        <v>800000</v>
      </c>
      <c r="E2027">
        <v>522</v>
      </c>
      <c r="F2027" s="3">
        <v>529.3206076031546</v>
      </c>
    </row>
    <row r="2028" spans="1:10">
      <c r="A2028">
        <v>10</v>
      </c>
      <c r="B2028">
        <v>-90.933999999999997</v>
      </c>
      <c r="C2028">
        <v>3949</v>
      </c>
      <c r="D2028">
        <v>800000</v>
      </c>
      <c r="E2028">
        <v>573</v>
      </c>
      <c r="F2028" s="3">
        <v>543.44086046248731</v>
      </c>
    </row>
    <row r="2029" spans="1:10">
      <c r="A2029">
        <v>11</v>
      </c>
      <c r="B2029">
        <v>-90.823999999999998</v>
      </c>
      <c r="C2029">
        <v>3949</v>
      </c>
      <c r="D2029">
        <v>800000</v>
      </c>
      <c r="E2029">
        <v>534</v>
      </c>
      <c r="F2029" s="3">
        <v>561.05007162287825</v>
      </c>
    </row>
    <row r="2030" spans="1:10">
      <c r="A2030">
        <v>12</v>
      </c>
      <c r="B2030">
        <v>-90.709000000000003</v>
      </c>
      <c r="C2030">
        <v>3949</v>
      </c>
      <c r="D2030">
        <v>800000</v>
      </c>
      <c r="E2030">
        <v>588</v>
      </c>
      <c r="F2030" s="3">
        <v>583.98613287065552</v>
      </c>
    </row>
    <row r="2031" spans="1:10">
      <c r="A2031">
        <v>13</v>
      </c>
      <c r="B2031">
        <v>-90.594999999999999</v>
      </c>
      <c r="C2031">
        <v>3949</v>
      </c>
      <c r="D2031">
        <v>800000</v>
      </c>
      <c r="E2031">
        <v>610</v>
      </c>
      <c r="F2031" s="3">
        <v>610.60883097376575</v>
      </c>
    </row>
    <row r="2032" spans="1:10">
      <c r="A2032">
        <v>14</v>
      </c>
      <c r="B2032">
        <v>-90.486999999999995</v>
      </c>
      <c r="C2032">
        <v>3949</v>
      </c>
      <c r="D2032">
        <v>800000</v>
      </c>
      <c r="E2032">
        <v>667</v>
      </c>
      <c r="F2032" s="3">
        <v>637.74203999950532</v>
      </c>
    </row>
    <row r="2033" spans="1:6">
      <c r="A2033">
        <v>15</v>
      </c>
      <c r="B2033">
        <v>-90.372</v>
      </c>
      <c r="C2033">
        <v>3949</v>
      </c>
      <c r="D2033">
        <v>800000</v>
      </c>
      <c r="E2033">
        <v>676</v>
      </c>
      <c r="F2033" s="3">
        <v>665.86192042383925</v>
      </c>
    </row>
    <row r="2034" spans="1:6">
      <c r="A2034">
        <v>16</v>
      </c>
      <c r="B2034">
        <v>-90.256</v>
      </c>
      <c r="C2034">
        <v>3949</v>
      </c>
      <c r="D2034">
        <v>800000</v>
      </c>
      <c r="E2034">
        <v>645</v>
      </c>
      <c r="F2034" s="3">
        <v>689.85149899233522</v>
      </c>
    </row>
    <row r="2035" spans="1:6">
      <c r="A2035">
        <v>17</v>
      </c>
      <c r="B2035">
        <v>-90.14</v>
      </c>
      <c r="C2035">
        <v>3949</v>
      </c>
      <c r="D2035">
        <v>800000</v>
      </c>
      <c r="E2035">
        <v>698</v>
      </c>
      <c r="F2035" s="3">
        <v>706.00731045336431</v>
      </c>
    </row>
    <row r="2036" spans="1:6">
      <c r="A2036">
        <v>18</v>
      </c>
      <c r="B2036">
        <v>-90.025000000000006</v>
      </c>
      <c r="C2036">
        <v>3949</v>
      </c>
      <c r="D2036">
        <v>800000</v>
      </c>
      <c r="E2036">
        <v>703</v>
      </c>
      <c r="F2036" s="3">
        <v>712.06398151839016</v>
      </c>
    </row>
    <row r="2037" spans="1:6">
      <c r="A2037">
        <v>19</v>
      </c>
      <c r="B2037">
        <v>-89.918999999999997</v>
      </c>
      <c r="C2037">
        <v>3949</v>
      </c>
      <c r="D2037">
        <v>800000</v>
      </c>
      <c r="E2037">
        <v>733</v>
      </c>
      <c r="F2037" s="3">
        <v>708.50242057265552</v>
      </c>
    </row>
    <row r="2038" spans="1:6">
      <c r="A2038">
        <v>20</v>
      </c>
      <c r="B2038">
        <v>-89.805999999999997</v>
      </c>
      <c r="C2038">
        <v>3949</v>
      </c>
      <c r="D2038">
        <v>800000</v>
      </c>
      <c r="E2038">
        <v>704</v>
      </c>
      <c r="F2038" s="3">
        <v>696.39486244001216</v>
      </c>
    </row>
    <row r="2039" spans="1:6">
      <c r="A2039">
        <v>21</v>
      </c>
      <c r="B2039">
        <v>-89.691000000000003</v>
      </c>
      <c r="C2039">
        <v>3949</v>
      </c>
      <c r="D2039">
        <v>800000</v>
      </c>
      <c r="E2039">
        <v>707</v>
      </c>
      <c r="F2039" s="3">
        <v>678.10332963399719</v>
      </c>
    </row>
    <row r="2040" spans="1:6">
      <c r="A2040">
        <v>22</v>
      </c>
      <c r="B2040">
        <v>-89.576999999999998</v>
      </c>
      <c r="C2040">
        <v>3949</v>
      </c>
      <c r="D2040">
        <v>800000</v>
      </c>
      <c r="E2040">
        <v>661</v>
      </c>
      <c r="F2040" s="3">
        <v>657.54556923228949</v>
      </c>
    </row>
    <row r="2041" spans="1:6">
      <c r="A2041">
        <v>23</v>
      </c>
      <c r="B2041">
        <v>-89.457999999999998</v>
      </c>
      <c r="C2041">
        <v>3949</v>
      </c>
      <c r="D2041">
        <v>800000</v>
      </c>
      <c r="E2041">
        <v>628</v>
      </c>
      <c r="F2041" s="3">
        <v>637.03676869065555</v>
      </c>
    </row>
    <row r="2042" spans="1:6">
      <c r="A2042">
        <v>24</v>
      </c>
      <c r="B2042">
        <v>-89.341999999999999</v>
      </c>
      <c r="C2042">
        <v>3949</v>
      </c>
      <c r="D2042">
        <v>800000</v>
      </c>
      <c r="E2042">
        <v>599</v>
      </c>
      <c r="F2042" s="3">
        <v>620.46132515616057</v>
      </c>
    </row>
    <row r="2043" spans="1:6">
      <c r="A2043">
        <v>25</v>
      </c>
      <c r="B2043">
        <v>-89.234999999999999</v>
      </c>
      <c r="C2043">
        <v>3949</v>
      </c>
      <c r="D2043">
        <v>800000</v>
      </c>
      <c r="E2043">
        <v>560</v>
      </c>
      <c r="F2043" s="3">
        <v>609.21506103255626</v>
      </c>
    </row>
    <row r="2044" spans="1:6">
      <c r="A2044">
        <v>26</v>
      </c>
      <c r="B2044">
        <v>-89.13</v>
      </c>
      <c r="C2044">
        <v>3949</v>
      </c>
      <c r="D2044">
        <v>800000</v>
      </c>
      <c r="E2044">
        <v>639</v>
      </c>
      <c r="F2044" s="3">
        <v>602.0407209434469</v>
      </c>
    </row>
    <row r="2045" spans="1:6">
      <c r="A2045">
        <v>27</v>
      </c>
      <c r="B2045">
        <v>-89.016000000000005</v>
      </c>
      <c r="C2045">
        <v>3949</v>
      </c>
      <c r="D2045">
        <v>800000</v>
      </c>
      <c r="E2045">
        <v>612</v>
      </c>
      <c r="F2045" s="3">
        <v>598.04341394392281</v>
      </c>
    </row>
    <row r="2046" spans="1:6">
      <c r="A2046">
        <v>28</v>
      </c>
      <c r="B2046">
        <v>-88.896000000000001</v>
      </c>
      <c r="C2046">
        <v>3949</v>
      </c>
      <c r="D2046">
        <v>800000</v>
      </c>
      <c r="E2046">
        <v>587</v>
      </c>
      <c r="F2046" s="3">
        <v>597.12263765999057</v>
      </c>
    </row>
    <row r="2047" spans="1:6">
      <c r="A2047">
        <v>29</v>
      </c>
      <c r="B2047">
        <v>-88.790999999999997</v>
      </c>
      <c r="C2047">
        <v>3949</v>
      </c>
      <c r="D2047">
        <v>800000</v>
      </c>
      <c r="E2047">
        <v>619</v>
      </c>
      <c r="F2047" s="3">
        <v>598.23644516889544</v>
      </c>
    </row>
    <row r="2048" spans="1:6">
      <c r="A2048">
        <v>30</v>
      </c>
      <c r="B2048">
        <v>-88.671999999999997</v>
      </c>
      <c r="C2048">
        <v>3949</v>
      </c>
      <c r="D2048">
        <v>800000</v>
      </c>
      <c r="E2048">
        <v>602</v>
      </c>
      <c r="F2048" s="3">
        <v>600.85783974832316</v>
      </c>
    </row>
    <row r="2049" spans="1:6">
      <c r="A2049">
        <v>31</v>
      </c>
      <c r="B2049">
        <v>-88.56</v>
      </c>
      <c r="C2049">
        <v>3949</v>
      </c>
      <c r="D2049">
        <v>800000</v>
      </c>
      <c r="E2049">
        <v>579</v>
      </c>
      <c r="F2049" s="3">
        <v>604.09431112717823</v>
      </c>
    </row>
    <row r="2050" spans="1:6">
      <c r="A2050">
        <v>32</v>
      </c>
      <c r="B2050">
        <v>-88.451999999999998</v>
      </c>
      <c r="C2050">
        <v>3949</v>
      </c>
      <c r="D2050">
        <v>800000</v>
      </c>
      <c r="E2050">
        <v>623</v>
      </c>
      <c r="F2050" s="3">
        <v>607.59196073948237</v>
      </c>
    </row>
    <row r="2051" spans="1:6">
      <c r="A2051" t="s">
        <v>0</v>
      </c>
    </row>
    <row r="2052" spans="1:6">
      <c r="A2052" t="s">
        <v>0</v>
      </c>
    </row>
    <row r="2053" spans="1:6">
      <c r="A2053" t="s">
        <v>0</v>
      </c>
    </row>
    <row r="2054" spans="1:6">
      <c r="A2054" t="s">
        <v>0</v>
      </c>
    </row>
    <row r="2055" spans="1:6">
      <c r="A2055" t="s">
        <v>93</v>
      </c>
    </row>
    <row r="2056" spans="1:6">
      <c r="A2056" t="s">
        <v>2</v>
      </c>
    </row>
    <row r="2057" spans="1:6">
      <c r="A2057" t="s">
        <v>3</v>
      </c>
    </row>
    <row r="2058" spans="1:6">
      <c r="A2058" t="s">
        <v>4</v>
      </c>
    </row>
    <row r="2059" spans="1:6">
      <c r="A2059" t="s">
        <v>82</v>
      </c>
    </row>
    <row r="2060" spans="1:6">
      <c r="A2060" t="s">
        <v>94</v>
      </c>
    </row>
    <row r="2061" spans="1:6">
      <c r="A2061" t="s">
        <v>7</v>
      </c>
    </row>
    <row r="2062" spans="1:6">
      <c r="A2062" t="s">
        <v>8</v>
      </c>
    </row>
    <row r="2063" spans="1:6">
      <c r="A2063" t="s">
        <v>9</v>
      </c>
    </row>
    <row r="2064" spans="1:6">
      <c r="A2064" t="s">
        <v>10</v>
      </c>
    </row>
    <row r="2065" spans="1:10">
      <c r="A2065" t="s">
        <v>11</v>
      </c>
    </row>
    <row r="2066" spans="1:10">
      <c r="A2066" t="s">
        <v>0</v>
      </c>
    </row>
    <row r="2067" spans="1:10">
      <c r="A2067" t="s">
        <v>0</v>
      </c>
    </row>
    <row r="2068" spans="1:10">
      <c r="A2068" t="s">
        <v>123</v>
      </c>
      <c r="B2068" t="s">
        <v>102</v>
      </c>
      <c r="C2068" t="s">
        <v>105</v>
      </c>
      <c r="D2068" t="s">
        <v>122</v>
      </c>
      <c r="E2068" t="s">
        <v>121</v>
      </c>
      <c r="F2068" t="s">
        <v>142</v>
      </c>
    </row>
    <row r="2069" spans="1:10">
      <c r="A2069">
        <v>1</v>
      </c>
      <c r="B2069">
        <v>-91.947999999999993</v>
      </c>
      <c r="C2069">
        <v>3948</v>
      </c>
      <c r="D2069">
        <v>800000</v>
      </c>
      <c r="E2069">
        <v>448</v>
      </c>
      <c r="F2069" s="3"/>
      <c r="J2069" t="s">
        <v>195</v>
      </c>
    </row>
    <row r="2070" spans="1:10">
      <c r="A2070">
        <v>2</v>
      </c>
      <c r="B2070">
        <v>-91.838999999999999</v>
      </c>
      <c r="C2070">
        <v>3948</v>
      </c>
      <c r="D2070">
        <v>800000</v>
      </c>
      <c r="E2070">
        <v>466</v>
      </c>
      <c r="F2070" s="3"/>
    </row>
    <row r="2071" spans="1:10">
      <c r="A2071">
        <v>3</v>
      </c>
      <c r="B2071">
        <v>-91.724000000000004</v>
      </c>
      <c r="C2071">
        <v>3948</v>
      </c>
      <c r="D2071">
        <v>800000</v>
      </c>
      <c r="E2071">
        <v>476</v>
      </c>
      <c r="F2071" s="3"/>
    </row>
    <row r="2072" spans="1:10">
      <c r="A2072">
        <v>4</v>
      </c>
      <c r="B2072">
        <v>-91.611999999999995</v>
      </c>
      <c r="C2072">
        <v>3948</v>
      </c>
      <c r="D2072">
        <v>800000</v>
      </c>
      <c r="E2072">
        <v>459</v>
      </c>
      <c r="F2072" s="3">
        <v>495.86771230996658</v>
      </c>
    </row>
    <row r="2073" spans="1:10">
      <c r="A2073">
        <v>5</v>
      </c>
      <c r="B2073">
        <v>-91.5</v>
      </c>
      <c r="C2073">
        <v>3948</v>
      </c>
      <c r="D2073">
        <v>800000</v>
      </c>
      <c r="E2073">
        <v>455</v>
      </c>
      <c r="F2073" s="3">
        <v>499.73065475078937</v>
      </c>
    </row>
    <row r="2074" spans="1:10">
      <c r="A2074">
        <v>6</v>
      </c>
      <c r="B2074">
        <v>-91.394000000000005</v>
      </c>
      <c r="C2074">
        <v>3948</v>
      </c>
      <c r="D2074">
        <v>800000</v>
      </c>
      <c r="E2074">
        <v>498</v>
      </c>
      <c r="F2074" s="3">
        <v>503.81012964322463</v>
      </c>
    </row>
    <row r="2075" spans="1:10">
      <c r="A2075">
        <v>7</v>
      </c>
      <c r="B2075">
        <v>-91.281000000000006</v>
      </c>
      <c r="C2075">
        <v>3948</v>
      </c>
      <c r="D2075">
        <v>800000</v>
      </c>
      <c r="E2075">
        <v>554</v>
      </c>
      <c r="F2075" s="3">
        <v>509.04196594978345</v>
      </c>
    </row>
    <row r="2076" spans="1:10">
      <c r="A2076">
        <v>8</v>
      </c>
      <c r="B2076">
        <v>-91.165000000000006</v>
      </c>
      <c r="C2076">
        <v>3948</v>
      </c>
      <c r="D2076">
        <v>800000</v>
      </c>
      <c r="E2076">
        <v>549</v>
      </c>
      <c r="F2076" s="3">
        <v>516.11919764602374</v>
      </c>
    </row>
    <row r="2077" spans="1:10">
      <c r="A2077">
        <v>9</v>
      </c>
      <c r="B2077">
        <v>-91.049000000000007</v>
      </c>
      <c r="C2077">
        <v>3948</v>
      </c>
      <c r="D2077">
        <v>800000</v>
      </c>
      <c r="E2077">
        <v>571</v>
      </c>
      <c r="F2077" s="3">
        <v>526.06462252534038</v>
      </c>
    </row>
    <row r="2078" spans="1:10">
      <c r="A2078">
        <v>10</v>
      </c>
      <c r="B2078">
        <v>-90.933999999999997</v>
      </c>
      <c r="C2078">
        <v>3948</v>
      </c>
      <c r="D2078">
        <v>800000</v>
      </c>
      <c r="E2078">
        <v>577</v>
      </c>
      <c r="F2078" s="3">
        <v>540.15011769869409</v>
      </c>
    </row>
    <row r="2079" spans="1:10">
      <c r="A2079">
        <v>11</v>
      </c>
      <c r="B2079">
        <v>-90.823999999999998</v>
      </c>
      <c r="C2079">
        <v>3948</v>
      </c>
      <c r="D2079">
        <v>800000</v>
      </c>
      <c r="E2079">
        <v>563</v>
      </c>
      <c r="F2079" s="3">
        <v>558.80318122793028</v>
      </c>
    </row>
    <row r="2080" spans="1:10">
      <c r="A2080">
        <v>12</v>
      </c>
      <c r="B2080">
        <v>-90.709000000000003</v>
      </c>
      <c r="C2080">
        <v>3948</v>
      </c>
      <c r="D2080">
        <v>800000</v>
      </c>
      <c r="E2080">
        <v>581</v>
      </c>
      <c r="F2080" s="3">
        <v>584.47023760177717</v>
      </c>
    </row>
    <row r="2081" spans="1:6">
      <c r="A2081">
        <v>13</v>
      </c>
      <c r="B2081">
        <v>-90.594999999999999</v>
      </c>
      <c r="C2081">
        <v>3948</v>
      </c>
      <c r="D2081">
        <v>800000</v>
      </c>
      <c r="E2081">
        <v>580</v>
      </c>
      <c r="F2081" s="3">
        <v>615.71557986142409</v>
      </c>
    </row>
    <row r="2082" spans="1:6">
      <c r="A2082">
        <v>14</v>
      </c>
      <c r="B2082">
        <v>-90.486999999999995</v>
      </c>
      <c r="C2082">
        <v>3948</v>
      </c>
      <c r="D2082">
        <v>800000</v>
      </c>
      <c r="E2082">
        <v>618</v>
      </c>
      <c r="F2082" s="3">
        <v>648.75944573154072</v>
      </c>
    </row>
    <row r="2083" spans="1:6">
      <c r="A2083">
        <v>15</v>
      </c>
      <c r="B2083">
        <v>-90.372</v>
      </c>
      <c r="C2083">
        <v>3948</v>
      </c>
      <c r="D2083">
        <v>800000</v>
      </c>
      <c r="E2083">
        <v>706</v>
      </c>
      <c r="F2083" s="3">
        <v>683.92851800948063</v>
      </c>
    </row>
    <row r="2084" spans="1:6">
      <c r="A2084">
        <v>16</v>
      </c>
      <c r="B2084">
        <v>-90.256</v>
      </c>
      <c r="C2084">
        <v>3948</v>
      </c>
      <c r="D2084">
        <v>800000</v>
      </c>
      <c r="E2084">
        <v>713</v>
      </c>
      <c r="F2084" s="3">
        <v>714.34046837339088</v>
      </c>
    </row>
    <row r="2085" spans="1:6">
      <c r="A2085">
        <v>17</v>
      </c>
      <c r="B2085">
        <v>-90.14</v>
      </c>
      <c r="C2085">
        <v>3948</v>
      </c>
      <c r="D2085">
        <v>800000</v>
      </c>
      <c r="E2085">
        <v>751</v>
      </c>
      <c r="F2085" s="3">
        <v>734.57101209837685</v>
      </c>
    </row>
    <row r="2086" spans="1:6">
      <c r="A2086">
        <v>18</v>
      </c>
      <c r="B2086">
        <v>-90.025000000000006</v>
      </c>
      <c r="C2086">
        <v>3948</v>
      </c>
      <c r="D2086">
        <v>800000</v>
      </c>
      <c r="E2086">
        <v>762</v>
      </c>
      <c r="F2086" s="3">
        <v>741.16181328854805</v>
      </c>
    </row>
    <row r="2087" spans="1:6">
      <c r="A2087">
        <v>19</v>
      </c>
      <c r="B2087">
        <v>-89.918999999999997</v>
      </c>
      <c r="C2087">
        <v>3948</v>
      </c>
      <c r="D2087">
        <v>800000</v>
      </c>
      <c r="E2087">
        <v>720</v>
      </c>
      <c r="F2087" s="3">
        <v>734.75359564832468</v>
      </c>
    </row>
    <row r="2088" spans="1:6">
      <c r="A2088">
        <v>20</v>
      </c>
      <c r="B2088">
        <v>-89.805999999999997</v>
      </c>
      <c r="C2088">
        <v>3948</v>
      </c>
      <c r="D2088">
        <v>800000</v>
      </c>
      <c r="E2088">
        <v>684</v>
      </c>
      <c r="F2088" s="3">
        <v>716.72877039468221</v>
      </c>
    </row>
    <row r="2089" spans="1:6">
      <c r="A2089">
        <v>21</v>
      </c>
      <c r="B2089">
        <v>-89.691000000000003</v>
      </c>
      <c r="C2089">
        <v>3948</v>
      </c>
      <c r="D2089">
        <v>800000</v>
      </c>
      <c r="E2089">
        <v>729</v>
      </c>
      <c r="F2089" s="3">
        <v>690.72935897624905</v>
      </c>
    </row>
    <row r="2090" spans="1:6">
      <c r="A2090">
        <v>22</v>
      </c>
      <c r="B2090">
        <v>-89.576999999999998</v>
      </c>
      <c r="C2090">
        <v>3948</v>
      </c>
      <c r="D2090">
        <v>800000</v>
      </c>
      <c r="E2090">
        <v>666</v>
      </c>
      <c r="F2090" s="3">
        <v>662.42976995280765</v>
      </c>
    </row>
    <row r="2091" spans="1:6">
      <c r="A2091">
        <v>23</v>
      </c>
      <c r="B2091">
        <v>-89.457999999999998</v>
      </c>
      <c r="C2091">
        <v>3948</v>
      </c>
      <c r="D2091">
        <v>800000</v>
      </c>
      <c r="E2091">
        <v>638</v>
      </c>
      <c r="F2091" s="3">
        <v>635.07813419330841</v>
      </c>
    </row>
    <row r="2092" spans="1:6">
      <c r="A2092">
        <v>24</v>
      </c>
      <c r="B2092">
        <v>-89.341999999999999</v>
      </c>
      <c r="C2092">
        <v>3948</v>
      </c>
      <c r="D2092">
        <v>800000</v>
      </c>
      <c r="E2092">
        <v>605</v>
      </c>
      <c r="F2092" s="3">
        <v>613.70488848184198</v>
      </c>
    </row>
    <row r="2093" spans="1:6">
      <c r="A2093">
        <v>25</v>
      </c>
      <c r="B2093">
        <v>-89.234999999999999</v>
      </c>
      <c r="C2093">
        <v>3948</v>
      </c>
      <c r="D2093">
        <v>800000</v>
      </c>
      <c r="E2093">
        <v>590</v>
      </c>
      <c r="F2093" s="3">
        <v>599.67286111534474</v>
      </c>
    </row>
    <row r="2094" spans="1:6">
      <c r="A2094">
        <v>26</v>
      </c>
      <c r="B2094">
        <v>-89.13</v>
      </c>
      <c r="C2094">
        <v>3948</v>
      </c>
      <c r="D2094">
        <v>800000</v>
      </c>
      <c r="E2094">
        <v>559</v>
      </c>
      <c r="F2094" s="3">
        <v>590.97130917878712</v>
      </c>
    </row>
    <row r="2095" spans="1:6">
      <c r="A2095">
        <v>27</v>
      </c>
      <c r="B2095">
        <v>-89.016000000000005</v>
      </c>
      <c r="C2095">
        <v>3948</v>
      </c>
      <c r="D2095">
        <v>800000</v>
      </c>
      <c r="E2095">
        <v>616</v>
      </c>
      <c r="F2095" s="3">
        <v>586.18645755281182</v>
      </c>
    </row>
    <row r="2096" spans="1:6">
      <c r="A2096">
        <v>28</v>
      </c>
      <c r="B2096">
        <v>-88.896000000000001</v>
      </c>
      <c r="C2096">
        <v>3948</v>
      </c>
      <c r="D2096">
        <v>800000</v>
      </c>
      <c r="E2096">
        <v>577</v>
      </c>
      <c r="F2096" s="3">
        <v>584.91748165032016</v>
      </c>
    </row>
    <row r="2097" spans="1:6">
      <c r="A2097">
        <v>29</v>
      </c>
      <c r="B2097">
        <v>-88.790999999999997</v>
      </c>
      <c r="C2097">
        <v>3948</v>
      </c>
      <c r="D2097">
        <v>800000</v>
      </c>
      <c r="E2097">
        <v>561</v>
      </c>
      <c r="F2097" s="3">
        <v>585.84650029790362</v>
      </c>
    </row>
    <row r="2098" spans="1:6">
      <c r="A2098">
        <v>30</v>
      </c>
      <c r="B2098">
        <v>-88.671999999999997</v>
      </c>
      <c r="C2098">
        <v>3948</v>
      </c>
      <c r="D2098">
        <v>800000</v>
      </c>
      <c r="E2098">
        <v>606</v>
      </c>
      <c r="F2098" s="3">
        <v>588.22823754784542</v>
      </c>
    </row>
    <row r="2099" spans="1:6">
      <c r="A2099">
        <v>31</v>
      </c>
      <c r="B2099">
        <v>-88.56</v>
      </c>
      <c r="C2099">
        <v>3948</v>
      </c>
      <c r="D2099">
        <v>800000</v>
      </c>
      <c r="E2099">
        <v>570</v>
      </c>
      <c r="F2099" s="3">
        <v>591.15935651837083</v>
      </c>
    </row>
    <row r="2100" spans="1:6">
      <c r="A2100">
        <v>32</v>
      </c>
      <c r="B2100">
        <v>-88.451999999999998</v>
      </c>
      <c r="C2100">
        <v>3948</v>
      </c>
      <c r="D2100">
        <v>800000</v>
      </c>
      <c r="E2100">
        <v>625</v>
      </c>
      <c r="F2100" s="3">
        <v>594.29249418410836</v>
      </c>
    </row>
    <row r="2101" spans="1:6">
      <c r="A2101" t="s">
        <v>0</v>
      </c>
    </row>
    <row r="2102" spans="1:6">
      <c r="A2102" t="s">
        <v>0</v>
      </c>
    </row>
    <row r="2103" spans="1:6">
      <c r="A2103" t="s">
        <v>0</v>
      </c>
    </row>
    <row r="2104" spans="1:6">
      <c r="A2104" t="s">
        <v>0</v>
      </c>
    </row>
    <row r="2105" spans="1:6">
      <c r="A2105" t="s">
        <v>95</v>
      </c>
    </row>
    <row r="2106" spans="1:6">
      <c r="A2106" t="s">
        <v>2</v>
      </c>
    </row>
    <row r="2107" spans="1:6">
      <c r="A2107" t="s">
        <v>3</v>
      </c>
    </row>
    <row r="2108" spans="1:6">
      <c r="A2108" t="s">
        <v>4</v>
      </c>
    </row>
    <row r="2109" spans="1:6">
      <c r="A2109" t="s">
        <v>82</v>
      </c>
    </row>
    <row r="2110" spans="1:6">
      <c r="A2110" t="s">
        <v>96</v>
      </c>
    </row>
    <row r="2111" spans="1:6">
      <c r="A2111" t="s">
        <v>7</v>
      </c>
    </row>
    <row r="2112" spans="1:6">
      <c r="A2112" t="s">
        <v>8</v>
      </c>
    </row>
    <row r="2113" spans="1:10">
      <c r="A2113" t="s">
        <v>9</v>
      </c>
    </row>
    <row r="2114" spans="1:10">
      <c r="A2114" t="s">
        <v>10</v>
      </c>
    </row>
    <row r="2115" spans="1:10">
      <c r="A2115" t="s">
        <v>11</v>
      </c>
    </row>
    <row r="2116" spans="1:10">
      <c r="A2116" t="s">
        <v>0</v>
      </c>
    </row>
    <row r="2117" spans="1:10">
      <c r="A2117" t="s">
        <v>0</v>
      </c>
    </row>
    <row r="2118" spans="1:10">
      <c r="A2118" t="s">
        <v>123</v>
      </c>
      <c r="B2118" t="s">
        <v>102</v>
      </c>
      <c r="C2118" t="s">
        <v>105</v>
      </c>
      <c r="D2118" t="s">
        <v>122</v>
      </c>
      <c r="E2118" t="s">
        <v>121</v>
      </c>
      <c r="F2118" t="s">
        <v>142</v>
      </c>
    </row>
    <row r="2119" spans="1:10">
      <c r="A2119">
        <v>1</v>
      </c>
      <c r="B2119">
        <v>-91.947999999999993</v>
      </c>
      <c r="C2119">
        <v>3964</v>
      </c>
      <c r="D2119">
        <v>800000</v>
      </c>
      <c r="E2119">
        <v>465</v>
      </c>
      <c r="F2119" s="3"/>
      <c r="J2119" t="s">
        <v>196</v>
      </c>
    </row>
    <row r="2120" spans="1:10">
      <c r="A2120">
        <v>2</v>
      </c>
      <c r="B2120">
        <v>-91.838999999999999</v>
      </c>
      <c r="C2120">
        <v>3964</v>
      </c>
      <c r="D2120">
        <v>800000</v>
      </c>
      <c r="E2120">
        <v>433</v>
      </c>
      <c r="F2120" s="3"/>
    </row>
    <row r="2121" spans="1:10">
      <c r="A2121">
        <v>3</v>
      </c>
      <c r="B2121">
        <v>-91.724000000000004</v>
      </c>
      <c r="C2121">
        <v>3964</v>
      </c>
      <c r="D2121">
        <v>800000</v>
      </c>
      <c r="E2121">
        <v>472</v>
      </c>
      <c r="F2121" s="3"/>
    </row>
    <row r="2122" spans="1:10">
      <c r="A2122">
        <v>4</v>
      </c>
      <c r="B2122">
        <v>-91.611999999999995</v>
      </c>
      <c r="C2122">
        <v>3964</v>
      </c>
      <c r="D2122">
        <v>800000</v>
      </c>
      <c r="E2122">
        <v>436</v>
      </c>
      <c r="F2122" s="3">
        <v>475.69563088330432</v>
      </c>
    </row>
    <row r="2123" spans="1:10">
      <c r="A2123">
        <v>5</v>
      </c>
      <c r="B2123">
        <v>-91.5</v>
      </c>
      <c r="C2123">
        <v>3964</v>
      </c>
      <c r="D2123">
        <v>800000</v>
      </c>
      <c r="E2123">
        <v>445</v>
      </c>
      <c r="F2123" s="3">
        <v>481.05192752529211</v>
      </c>
    </row>
    <row r="2124" spans="1:10">
      <c r="A2124">
        <v>6</v>
      </c>
      <c r="B2124">
        <v>-91.394000000000005</v>
      </c>
      <c r="C2124">
        <v>3964</v>
      </c>
      <c r="D2124">
        <v>800000</v>
      </c>
      <c r="E2124">
        <v>509</v>
      </c>
      <c r="F2124" s="3">
        <v>487.01406399516634</v>
      </c>
    </row>
    <row r="2125" spans="1:10">
      <c r="A2125">
        <v>7</v>
      </c>
      <c r="B2125">
        <v>-91.281000000000006</v>
      </c>
      <c r="C2125">
        <v>3964</v>
      </c>
      <c r="D2125">
        <v>800000</v>
      </c>
      <c r="E2125">
        <v>521</v>
      </c>
      <c r="F2125" s="3">
        <v>494.93831477905184</v>
      </c>
    </row>
    <row r="2126" spans="1:10">
      <c r="A2126">
        <v>8</v>
      </c>
      <c r="B2126">
        <v>-91.165000000000006</v>
      </c>
      <c r="C2126">
        <v>3964</v>
      </c>
      <c r="D2126">
        <v>800000</v>
      </c>
      <c r="E2126">
        <v>534</v>
      </c>
      <c r="F2126" s="3">
        <v>505.63247325245629</v>
      </c>
    </row>
    <row r="2127" spans="1:10">
      <c r="A2127">
        <v>9</v>
      </c>
      <c r="B2127">
        <v>-91.049000000000007</v>
      </c>
      <c r="C2127">
        <v>3964</v>
      </c>
      <c r="D2127">
        <v>800000</v>
      </c>
      <c r="E2127">
        <v>575</v>
      </c>
      <c r="F2127" s="3">
        <v>519.95513652186139</v>
      </c>
    </row>
    <row r="2128" spans="1:10">
      <c r="A2128">
        <v>10</v>
      </c>
      <c r="B2128">
        <v>-90.933999999999997</v>
      </c>
      <c r="C2128">
        <v>3964</v>
      </c>
      <c r="D2128">
        <v>800000</v>
      </c>
      <c r="E2128">
        <v>556</v>
      </c>
      <c r="F2128" s="3">
        <v>538.65197931074385</v>
      </c>
    </row>
    <row r="2129" spans="1:6">
      <c r="A2129">
        <v>11</v>
      </c>
      <c r="B2129">
        <v>-90.823999999999998</v>
      </c>
      <c r="C2129">
        <v>3964</v>
      </c>
      <c r="D2129">
        <v>800000</v>
      </c>
      <c r="E2129">
        <v>556</v>
      </c>
      <c r="F2129" s="3">
        <v>561.13239299916847</v>
      </c>
    </row>
    <row r="2130" spans="1:6">
      <c r="A2130">
        <v>12</v>
      </c>
      <c r="B2130">
        <v>-90.709000000000003</v>
      </c>
      <c r="C2130">
        <v>3964</v>
      </c>
      <c r="D2130">
        <v>800000</v>
      </c>
      <c r="E2130">
        <v>525</v>
      </c>
      <c r="F2130" s="3">
        <v>589.02177247739064</v>
      </c>
    </row>
    <row r="2131" spans="1:6">
      <c r="A2131">
        <v>13</v>
      </c>
      <c r="B2131">
        <v>-90.594999999999999</v>
      </c>
      <c r="C2131">
        <v>3964</v>
      </c>
      <c r="D2131">
        <v>800000</v>
      </c>
      <c r="E2131">
        <v>626</v>
      </c>
      <c r="F2131" s="3">
        <v>619.53942522691591</v>
      </c>
    </row>
    <row r="2132" spans="1:6">
      <c r="A2132">
        <v>14</v>
      </c>
      <c r="B2132">
        <v>-90.486999999999995</v>
      </c>
      <c r="C2132">
        <v>3964</v>
      </c>
      <c r="D2132">
        <v>800000</v>
      </c>
      <c r="E2132">
        <v>660</v>
      </c>
      <c r="F2132" s="3">
        <v>648.62661713237014</v>
      </c>
    </row>
    <row r="2133" spans="1:6">
      <c r="A2133">
        <v>15</v>
      </c>
      <c r="B2133">
        <v>-90.372</v>
      </c>
      <c r="C2133">
        <v>3964</v>
      </c>
      <c r="D2133">
        <v>800000</v>
      </c>
      <c r="E2133">
        <v>656</v>
      </c>
      <c r="F2133" s="3">
        <v>676.37537988702525</v>
      </c>
    </row>
    <row r="2134" spans="1:6">
      <c r="A2134">
        <v>16</v>
      </c>
      <c r="B2134">
        <v>-90.256</v>
      </c>
      <c r="C2134">
        <v>3964</v>
      </c>
      <c r="D2134">
        <v>800000</v>
      </c>
      <c r="E2134">
        <v>723</v>
      </c>
      <c r="F2134" s="3">
        <v>697.32910642233446</v>
      </c>
    </row>
    <row r="2135" spans="1:6">
      <c r="A2135">
        <v>17</v>
      </c>
      <c r="B2135">
        <v>-90.14</v>
      </c>
      <c r="C2135">
        <v>3964</v>
      </c>
      <c r="D2135">
        <v>800000</v>
      </c>
      <c r="E2135">
        <v>700</v>
      </c>
      <c r="F2135" s="3">
        <v>708.30847102221514</v>
      </c>
    </row>
    <row r="2136" spans="1:6">
      <c r="A2136">
        <v>18</v>
      </c>
      <c r="B2136">
        <v>-90.025000000000006</v>
      </c>
      <c r="C2136">
        <v>3964</v>
      </c>
      <c r="D2136">
        <v>800000</v>
      </c>
      <c r="E2136">
        <v>739</v>
      </c>
      <c r="F2136" s="3">
        <v>708.15039456820341</v>
      </c>
    </row>
    <row r="2137" spans="1:6">
      <c r="A2137">
        <v>19</v>
      </c>
      <c r="B2137">
        <v>-89.918999999999997</v>
      </c>
      <c r="C2137">
        <v>3964</v>
      </c>
      <c r="D2137">
        <v>800000</v>
      </c>
      <c r="E2137">
        <v>700</v>
      </c>
      <c r="F2137" s="3">
        <v>698.94959681793421</v>
      </c>
    </row>
    <row r="2138" spans="1:6">
      <c r="A2138">
        <v>20</v>
      </c>
      <c r="B2138">
        <v>-89.805999999999997</v>
      </c>
      <c r="C2138">
        <v>3964</v>
      </c>
      <c r="D2138">
        <v>800000</v>
      </c>
      <c r="E2138">
        <v>666</v>
      </c>
      <c r="F2138" s="3">
        <v>681.86710239711067</v>
      </c>
    </row>
    <row r="2139" spans="1:6">
      <c r="A2139">
        <v>21</v>
      </c>
      <c r="B2139">
        <v>-89.691000000000003</v>
      </c>
      <c r="C2139">
        <v>3964</v>
      </c>
      <c r="D2139">
        <v>800000</v>
      </c>
      <c r="E2139">
        <v>695</v>
      </c>
      <c r="F2139" s="3">
        <v>660.20000274057929</v>
      </c>
    </row>
    <row r="2140" spans="1:6">
      <c r="A2140">
        <v>22</v>
      </c>
      <c r="B2140">
        <v>-89.576999999999998</v>
      </c>
      <c r="C2140">
        <v>3964</v>
      </c>
      <c r="D2140">
        <v>800000</v>
      </c>
      <c r="E2140">
        <v>587</v>
      </c>
      <c r="F2140" s="3">
        <v>638.08051985065833</v>
      </c>
    </row>
    <row r="2141" spans="1:6">
      <c r="A2141">
        <v>23</v>
      </c>
      <c r="B2141">
        <v>-89.457999999999998</v>
      </c>
      <c r="C2141">
        <v>3964</v>
      </c>
      <c r="D2141">
        <v>800000</v>
      </c>
      <c r="E2141">
        <v>612</v>
      </c>
      <c r="F2141" s="3">
        <v>617.50381909853786</v>
      </c>
    </row>
    <row r="2142" spans="1:6">
      <c r="A2142">
        <v>24</v>
      </c>
      <c r="B2142">
        <v>-89.341999999999999</v>
      </c>
      <c r="C2142">
        <v>3964</v>
      </c>
      <c r="D2142">
        <v>800000</v>
      </c>
      <c r="E2142">
        <v>629</v>
      </c>
      <c r="F2142" s="3">
        <v>601.84674274095278</v>
      </c>
    </row>
    <row r="2143" spans="1:6">
      <c r="A2143">
        <v>25</v>
      </c>
      <c r="B2143">
        <v>-89.234999999999999</v>
      </c>
      <c r="C2143">
        <v>3964</v>
      </c>
      <c r="D2143">
        <v>800000</v>
      </c>
      <c r="E2143">
        <v>583</v>
      </c>
      <c r="F2143" s="3">
        <v>591.83393029494289</v>
      </c>
    </row>
    <row r="2144" spans="1:6">
      <c r="A2144">
        <v>26</v>
      </c>
      <c r="B2144">
        <v>-89.13</v>
      </c>
      <c r="C2144">
        <v>3964</v>
      </c>
      <c r="D2144">
        <v>800000</v>
      </c>
      <c r="E2144">
        <v>563</v>
      </c>
      <c r="F2144" s="3">
        <v>585.90887694250148</v>
      </c>
    </row>
    <row r="2145" spans="1:6">
      <c r="A2145">
        <v>27</v>
      </c>
      <c r="B2145">
        <v>-89.016000000000005</v>
      </c>
      <c r="C2145">
        <v>3964</v>
      </c>
      <c r="D2145">
        <v>800000</v>
      </c>
      <c r="E2145">
        <v>612</v>
      </c>
      <c r="F2145" s="3">
        <v>583.1065639161186</v>
      </c>
    </row>
    <row r="2146" spans="1:6">
      <c r="A2146">
        <v>28</v>
      </c>
      <c r="B2146">
        <v>-88.896000000000001</v>
      </c>
      <c r="C2146">
        <v>3964</v>
      </c>
      <c r="D2146">
        <v>800000</v>
      </c>
      <c r="E2146">
        <v>618</v>
      </c>
      <c r="F2146" s="3">
        <v>583.17818446601643</v>
      </c>
    </row>
    <row r="2147" spans="1:6">
      <c r="A2147">
        <v>29</v>
      </c>
      <c r="B2147">
        <v>-88.790999999999997</v>
      </c>
      <c r="C2147">
        <v>3964</v>
      </c>
      <c r="D2147">
        <v>800000</v>
      </c>
      <c r="E2147">
        <v>616</v>
      </c>
      <c r="F2147" s="3">
        <v>584.94999593437581</v>
      </c>
    </row>
    <row r="2148" spans="1:6">
      <c r="A2148">
        <v>30</v>
      </c>
      <c r="B2148">
        <v>-88.671999999999997</v>
      </c>
      <c r="C2148">
        <v>3964</v>
      </c>
      <c r="D2148">
        <v>800000</v>
      </c>
      <c r="E2148">
        <v>584</v>
      </c>
      <c r="F2148" s="3">
        <v>588.13801621756295</v>
      </c>
    </row>
    <row r="2149" spans="1:6">
      <c r="A2149">
        <v>31</v>
      </c>
      <c r="B2149">
        <v>-88.56</v>
      </c>
      <c r="C2149">
        <v>3964</v>
      </c>
      <c r="D2149">
        <v>800000</v>
      </c>
      <c r="E2149">
        <v>562</v>
      </c>
      <c r="F2149" s="3">
        <v>591.79369322840103</v>
      </c>
    </row>
    <row r="2150" spans="1:6">
      <c r="A2150">
        <v>32</v>
      </c>
      <c r="B2150">
        <v>-88.451999999999998</v>
      </c>
      <c r="C2150">
        <v>3964</v>
      </c>
      <c r="D2150">
        <v>800000</v>
      </c>
      <c r="E2150">
        <v>570</v>
      </c>
      <c r="F2150" s="3">
        <v>595.6348239402688</v>
      </c>
    </row>
    <row r="2151" spans="1:6">
      <c r="A2151" t="s">
        <v>0</v>
      </c>
    </row>
    <row r="2152" spans="1:6">
      <c r="A2152" t="s">
        <v>0</v>
      </c>
    </row>
    <row r="2153" spans="1:6">
      <c r="A2153" t="s">
        <v>0</v>
      </c>
    </row>
    <row r="2154" spans="1:6">
      <c r="A2154" t="s">
        <v>0</v>
      </c>
    </row>
    <row r="2155" spans="1:6">
      <c r="A2155" t="s">
        <v>217</v>
      </c>
    </row>
    <row r="2156" spans="1:6">
      <c r="A2156" t="s">
        <v>2</v>
      </c>
    </row>
    <row r="2157" spans="1:6">
      <c r="A2157" t="s">
        <v>3</v>
      </c>
    </row>
    <row r="2158" spans="1:6">
      <c r="A2158" t="s">
        <v>4</v>
      </c>
    </row>
    <row r="2159" spans="1:6">
      <c r="A2159" t="s">
        <v>82</v>
      </c>
    </row>
    <row r="2160" spans="1:6">
      <c r="A2160" t="s">
        <v>218</v>
      </c>
    </row>
    <row r="2161" spans="1:10">
      <c r="A2161" t="s">
        <v>7</v>
      </c>
    </row>
    <row r="2162" spans="1:10">
      <c r="A2162" t="s">
        <v>8</v>
      </c>
    </row>
    <row r="2163" spans="1:10">
      <c r="A2163" t="s">
        <v>9</v>
      </c>
    </row>
    <row r="2164" spans="1:10">
      <c r="A2164" t="s">
        <v>10</v>
      </c>
    </row>
    <row r="2165" spans="1:10">
      <c r="A2165" t="s">
        <v>11</v>
      </c>
    </row>
    <row r="2166" spans="1:10">
      <c r="A2166" t="s">
        <v>0</v>
      </c>
    </row>
    <row r="2167" spans="1:10">
      <c r="A2167" t="s">
        <v>0</v>
      </c>
    </row>
    <row r="2168" spans="1:10">
      <c r="A2168" t="s">
        <v>123</v>
      </c>
      <c r="B2168" t="s">
        <v>102</v>
      </c>
      <c r="C2168" t="s">
        <v>105</v>
      </c>
      <c r="D2168" t="s">
        <v>122</v>
      </c>
      <c r="E2168" t="s">
        <v>121</v>
      </c>
      <c r="F2168" t="s">
        <v>142</v>
      </c>
    </row>
    <row r="2169" spans="1:10">
      <c r="A2169">
        <v>1</v>
      </c>
      <c r="B2169">
        <v>-91.947999999999993</v>
      </c>
      <c r="C2169">
        <v>3981</v>
      </c>
      <c r="D2169">
        <v>800000</v>
      </c>
      <c r="E2169">
        <v>431</v>
      </c>
      <c r="J2169" t="s">
        <v>221</v>
      </c>
    </row>
    <row r="2170" spans="1:10">
      <c r="A2170">
        <v>2</v>
      </c>
      <c r="B2170">
        <v>-91.838999999999999</v>
      </c>
      <c r="C2170">
        <v>3981</v>
      </c>
      <c r="D2170">
        <v>800000</v>
      </c>
      <c r="E2170">
        <v>466</v>
      </c>
    </row>
    <row r="2171" spans="1:10">
      <c r="A2171">
        <v>3</v>
      </c>
      <c r="B2171">
        <v>-91.724000000000004</v>
      </c>
      <c r="C2171">
        <v>3981</v>
      </c>
      <c r="D2171">
        <v>800000</v>
      </c>
      <c r="E2171">
        <v>455</v>
      </c>
    </row>
    <row r="2172" spans="1:10">
      <c r="A2172">
        <v>4</v>
      </c>
      <c r="B2172">
        <v>-91.611999999999995</v>
      </c>
      <c r="C2172">
        <v>3981</v>
      </c>
      <c r="D2172">
        <v>800000</v>
      </c>
      <c r="E2172">
        <v>483</v>
      </c>
      <c r="F2172" s="3">
        <v>498.19434076464472</v>
      </c>
    </row>
    <row r="2173" spans="1:10">
      <c r="A2173">
        <v>5</v>
      </c>
      <c r="B2173">
        <v>-91.5</v>
      </c>
      <c r="C2173">
        <v>3981</v>
      </c>
      <c r="D2173">
        <v>800000</v>
      </c>
      <c r="E2173">
        <v>499</v>
      </c>
      <c r="F2173" s="3">
        <v>502.38529244061863</v>
      </c>
    </row>
    <row r="2174" spans="1:10">
      <c r="A2174">
        <v>6</v>
      </c>
      <c r="B2174">
        <v>-91.394000000000005</v>
      </c>
      <c r="C2174">
        <v>3981</v>
      </c>
      <c r="D2174">
        <v>800000</v>
      </c>
      <c r="E2174">
        <v>508</v>
      </c>
      <c r="F2174" s="3">
        <v>506.4154278792293</v>
      </c>
    </row>
    <row r="2175" spans="1:10">
      <c r="A2175">
        <v>7</v>
      </c>
      <c r="B2175">
        <v>-91.281000000000006</v>
      </c>
      <c r="C2175">
        <v>3981</v>
      </c>
      <c r="D2175">
        <v>800000</v>
      </c>
      <c r="E2175">
        <v>519</v>
      </c>
      <c r="F2175" s="3">
        <v>510.91734454872727</v>
      </c>
    </row>
    <row r="2176" spans="1:10">
      <c r="A2176">
        <v>8</v>
      </c>
      <c r="B2176">
        <v>-91.165000000000006</v>
      </c>
      <c r="C2176">
        <v>3981</v>
      </c>
      <c r="D2176">
        <v>800000</v>
      </c>
      <c r="E2176">
        <v>513</v>
      </c>
      <c r="F2176" s="3">
        <v>516.13856172653243</v>
      </c>
    </row>
    <row r="2177" spans="1:6">
      <c r="A2177">
        <v>9</v>
      </c>
      <c r="B2177">
        <v>-91.049000000000007</v>
      </c>
      <c r="C2177">
        <v>3981</v>
      </c>
      <c r="D2177">
        <v>800000</v>
      </c>
      <c r="E2177">
        <v>512</v>
      </c>
      <c r="F2177" s="3">
        <v>522.84184115152721</v>
      </c>
    </row>
    <row r="2178" spans="1:6">
      <c r="A2178">
        <v>10</v>
      </c>
      <c r="B2178">
        <v>-90.933999999999997</v>
      </c>
      <c r="C2178">
        <v>3981</v>
      </c>
      <c r="D2178">
        <v>800000</v>
      </c>
      <c r="E2178">
        <v>544</v>
      </c>
      <c r="F2178" s="3">
        <v>532.59534569527978</v>
      </c>
    </row>
    <row r="2179" spans="1:6">
      <c r="A2179">
        <v>11</v>
      </c>
      <c r="B2179">
        <v>-90.823999999999998</v>
      </c>
      <c r="C2179">
        <v>3981</v>
      </c>
      <c r="D2179">
        <v>800000</v>
      </c>
      <c r="E2179">
        <v>599</v>
      </c>
      <c r="F2179" s="3">
        <v>547.15863530779768</v>
      </c>
    </row>
    <row r="2180" spans="1:6">
      <c r="A2180">
        <v>12</v>
      </c>
      <c r="B2180">
        <v>-90.709000000000003</v>
      </c>
      <c r="C2180">
        <v>3981</v>
      </c>
      <c r="D2180">
        <v>800000</v>
      </c>
      <c r="E2180">
        <v>525</v>
      </c>
      <c r="F2180" s="3">
        <v>570.77413475489061</v>
      </c>
    </row>
    <row r="2181" spans="1:6">
      <c r="A2181">
        <v>13</v>
      </c>
      <c r="B2181">
        <v>-90.594999999999999</v>
      </c>
      <c r="C2181">
        <v>3981</v>
      </c>
      <c r="D2181">
        <v>800000</v>
      </c>
      <c r="E2181">
        <v>630</v>
      </c>
      <c r="F2181" s="3">
        <v>604.83494933592578</v>
      </c>
    </row>
    <row r="2182" spans="1:6">
      <c r="A2182">
        <v>14</v>
      </c>
      <c r="B2182">
        <v>-90.486999999999995</v>
      </c>
      <c r="C2182">
        <v>3981</v>
      </c>
      <c r="D2182">
        <v>800000</v>
      </c>
      <c r="E2182">
        <v>653</v>
      </c>
      <c r="F2182" s="3">
        <v>646.4868072635544</v>
      </c>
    </row>
    <row r="2183" spans="1:6">
      <c r="A2183">
        <v>15</v>
      </c>
      <c r="B2183">
        <v>-90.372</v>
      </c>
      <c r="C2183">
        <v>3981</v>
      </c>
      <c r="D2183">
        <v>800000</v>
      </c>
      <c r="E2183">
        <v>682</v>
      </c>
      <c r="F2183" s="3">
        <v>696.22896448206905</v>
      </c>
    </row>
    <row r="2184" spans="1:6">
      <c r="A2184">
        <v>16</v>
      </c>
      <c r="B2184">
        <v>-90.256</v>
      </c>
      <c r="C2184">
        <v>3981</v>
      </c>
      <c r="D2184">
        <v>800000</v>
      </c>
      <c r="E2184">
        <v>740</v>
      </c>
      <c r="F2184" s="3">
        <v>742.71782681201603</v>
      </c>
    </row>
    <row r="2185" spans="1:6">
      <c r="A2185">
        <v>17</v>
      </c>
      <c r="B2185">
        <v>-90.14</v>
      </c>
      <c r="C2185">
        <v>3981</v>
      </c>
      <c r="D2185">
        <v>800000</v>
      </c>
      <c r="E2185">
        <v>761</v>
      </c>
      <c r="F2185" s="3">
        <v>774.14975867483156</v>
      </c>
    </row>
    <row r="2186" spans="1:6">
      <c r="A2186">
        <v>18</v>
      </c>
      <c r="B2186">
        <v>-90.025000000000006</v>
      </c>
      <c r="C2186">
        <v>3981</v>
      </c>
      <c r="D2186">
        <v>800000</v>
      </c>
      <c r="E2186">
        <v>810</v>
      </c>
      <c r="F2186" s="3">
        <v>782.19958193168247</v>
      </c>
    </row>
    <row r="2187" spans="1:6">
      <c r="A2187">
        <v>19</v>
      </c>
      <c r="B2187">
        <v>-89.918999999999997</v>
      </c>
      <c r="C2187">
        <v>3981</v>
      </c>
      <c r="D2187">
        <v>800000</v>
      </c>
      <c r="E2187">
        <v>758</v>
      </c>
      <c r="F2187" s="3">
        <v>768.05001556767968</v>
      </c>
    </row>
    <row r="2188" spans="1:6">
      <c r="A2188">
        <v>20</v>
      </c>
      <c r="B2188">
        <v>-89.805999999999997</v>
      </c>
      <c r="C2188">
        <v>3981</v>
      </c>
      <c r="D2188">
        <v>800000</v>
      </c>
      <c r="E2188">
        <v>747</v>
      </c>
      <c r="F2188" s="3">
        <v>735.70031384493427</v>
      </c>
    </row>
    <row r="2189" spans="1:6">
      <c r="A2189">
        <v>21</v>
      </c>
      <c r="B2189">
        <v>-89.691000000000003</v>
      </c>
      <c r="C2189">
        <v>3981</v>
      </c>
      <c r="D2189">
        <v>800000</v>
      </c>
      <c r="E2189">
        <v>688</v>
      </c>
      <c r="F2189" s="3">
        <v>694.67882397594769</v>
      </c>
    </row>
    <row r="2190" spans="1:6">
      <c r="A2190">
        <v>22</v>
      </c>
      <c r="B2190">
        <v>-89.576999999999998</v>
      </c>
      <c r="C2190">
        <v>3981</v>
      </c>
      <c r="D2190">
        <v>800000</v>
      </c>
      <c r="E2190">
        <v>648</v>
      </c>
      <c r="F2190" s="3">
        <v>656.25438150568209</v>
      </c>
    </row>
    <row r="2191" spans="1:6">
      <c r="A2191">
        <v>23</v>
      </c>
      <c r="B2191">
        <v>-89.457999999999998</v>
      </c>
      <c r="C2191">
        <v>3981</v>
      </c>
      <c r="D2191">
        <v>800000</v>
      </c>
      <c r="E2191">
        <v>624</v>
      </c>
      <c r="F2191" s="3">
        <v>625.66297011659856</v>
      </c>
    </row>
    <row r="2192" spans="1:6">
      <c r="A2192">
        <v>24</v>
      </c>
      <c r="B2192">
        <v>-89.341999999999999</v>
      </c>
      <c r="C2192">
        <v>3981</v>
      </c>
      <c r="D2192">
        <v>800000</v>
      </c>
      <c r="E2192">
        <v>639</v>
      </c>
      <c r="F2192" s="3">
        <v>607.19788758028233</v>
      </c>
    </row>
    <row r="2193" spans="1:6">
      <c r="A2193">
        <v>25</v>
      </c>
      <c r="B2193">
        <v>-89.234999999999999</v>
      </c>
      <c r="C2193">
        <v>3981</v>
      </c>
      <c r="D2193">
        <v>800000</v>
      </c>
      <c r="E2193">
        <v>551</v>
      </c>
      <c r="F2193" s="3">
        <v>598.71224778552516</v>
      </c>
    </row>
    <row r="2194" spans="1:6">
      <c r="A2194">
        <v>26</v>
      </c>
      <c r="B2194">
        <v>-89.13</v>
      </c>
      <c r="C2194">
        <v>3981</v>
      </c>
      <c r="D2194">
        <v>800000</v>
      </c>
      <c r="E2194">
        <v>591</v>
      </c>
      <c r="F2194" s="3">
        <v>595.98967825111583</v>
      </c>
    </row>
    <row r="2195" spans="1:6">
      <c r="A2195">
        <v>27</v>
      </c>
      <c r="B2195">
        <v>-89.016000000000005</v>
      </c>
      <c r="C2195">
        <v>3981</v>
      </c>
      <c r="D2195">
        <v>800000</v>
      </c>
      <c r="E2195">
        <v>648</v>
      </c>
      <c r="F2195" s="3">
        <v>596.80822895799406</v>
      </c>
    </row>
    <row r="2196" spans="1:6">
      <c r="A2196">
        <v>28</v>
      </c>
      <c r="B2196">
        <v>-88.896000000000001</v>
      </c>
      <c r="C2196">
        <v>3981</v>
      </c>
      <c r="D2196">
        <v>800000</v>
      </c>
      <c r="E2196">
        <v>620</v>
      </c>
      <c r="F2196" s="3">
        <v>599.83284140470664</v>
      </c>
    </row>
    <row r="2197" spans="1:6">
      <c r="A2197">
        <v>29</v>
      </c>
      <c r="B2197">
        <v>-88.790999999999997</v>
      </c>
      <c r="C2197">
        <v>3981</v>
      </c>
      <c r="D2197">
        <v>800000</v>
      </c>
      <c r="E2197">
        <v>602</v>
      </c>
      <c r="F2197" s="3">
        <v>603.28112967452114</v>
      </c>
    </row>
    <row r="2198" spans="1:6">
      <c r="A2198">
        <v>30</v>
      </c>
      <c r="B2198">
        <v>-88.671999999999997</v>
      </c>
      <c r="C2198">
        <v>3981</v>
      </c>
      <c r="D2198">
        <v>800000</v>
      </c>
      <c r="E2198">
        <v>598</v>
      </c>
      <c r="F2198" s="3">
        <v>607.53386418173761</v>
      </c>
    </row>
    <row r="2199" spans="1:6">
      <c r="A2199">
        <v>31</v>
      </c>
      <c r="B2199">
        <v>-88.56</v>
      </c>
      <c r="C2199">
        <v>3981</v>
      </c>
      <c r="D2199">
        <v>800000</v>
      </c>
      <c r="E2199">
        <v>591</v>
      </c>
      <c r="F2199" s="3">
        <v>611.65233045992659</v>
      </c>
    </row>
    <row r="2200" spans="1:6">
      <c r="A2200">
        <v>32</v>
      </c>
      <c r="B2200">
        <v>-88.451999999999998</v>
      </c>
      <c r="C2200">
        <v>3981</v>
      </c>
      <c r="D2200">
        <v>800000</v>
      </c>
      <c r="E2200">
        <v>612</v>
      </c>
      <c r="F2200" s="3">
        <v>615.65548622112078</v>
      </c>
    </row>
    <row r="2201" spans="1:6">
      <c r="A2201" t="s">
        <v>0</v>
      </c>
    </row>
    <row r="2202" spans="1:6">
      <c r="A2202" t="s">
        <v>0</v>
      </c>
    </row>
    <row r="2203" spans="1:6">
      <c r="A2203" t="s">
        <v>0</v>
      </c>
    </row>
    <row r="2204" spans="1:6">
      <c r="A2204" t="s">
        <v>0</v>
      </c>
    </row>
    <row r="2205" spans="1:6">
      <c r="A2205" t="s">
        <v>219</v>
      </c>
    </row>
    <row r="2206" spans="1:6">
      <c r="A2206" t="s">
        <v>2</v>
      </c>
    </row>
    <row r="2207" spans="1:6">
      <c r="A2207" t="s">
        <v>3</v>
      </c>
    </row>
    <row r="2208" spans="1:6">
      <c r="A2208" t="s">
        <v>4</v>
      </c>
    </row>
    <row r="2209" spans="1:10">
      <c r="A2209" t="s">
        <v>82</v>
      </c>
    </row>
    <row r="2210" spans="1:10">
      <c r="A2210" t="s">
        <v>220</v>
      </c>
    </row>
    <row r="2211" spans="1:10">
      <c r="A2211" t="s">
        <v>7</v>
      </c>
    </row>
    <row r="2212" spans="1:10">
      <c r="A2212" t="s">
        <v>8</v>
      </c>
    </row>
    <row r="2213" spans="1:10">
      <c r="A2213" t="s">
        <v>9</v>
      </c>
    </row>
    <row r="2214" spans="1:10">
      <c r="A2214" t="s">
        <v>10</v>
      </c>
    </row>
    <row r="2215" spans="1:10">
      <c r="A2215" t="s">
        <v>11</v>
      </c>
    </row>
    <row r="2216" spans="1:10">
      <c r="A2216" t="s">
        <v>0</v>
      </c>
    </row>
    <row r="2217" spans="1:10">
      <c r="A2217" t="s">
        <v>0</v>
      </c>
    </row>
    <row r="2218" spans="1:10">
      <c r="A2218" t="s">
        <v>123</v>
      </c>
      <c r="B2218" t="s">
        <v>102</v>
      </c>
      <c r="C2218" t="s">
        <v>105</v>
      </c>
      <c r="D2218" t="s">
        <v>122</v>
      </c>
      <c r="E2218" t="s">
        <v>121</v>
      </c>
      <c r="F2218" t="s">
        <v>142</v>
      </c>
    </row>
    <row r="2219" spans="1:10">
      <c r="A2219">
        <v>1</v>
      </c>
      <c r="B2219">
        <v>-91.947999999999993</v>
      </c>
      <c r="C2219">
        <v>3986</v>
      </c>
      <c r="D2219">
        <v>800000</v>
      </c>
      <c r="E2219">
        <v>414</v>
      </c>
      <c r="J2219" t="s">
        <v>222</v>
      </c>
    </row>
    <row r="2220" spans="1:10">
      <c r="A2220">
        <v>2</v>
      </c>
      <c r="B2220">
        <v>-91.838999999999999</v>
      </c>
      <c r="C2220">
        <v>3986</v>
      </c>
      <c r="D2220">
        <v>800000</v>
      </c>
      <c r="E2220">
        <v>394</v>
      </c>
    </row>
    <row r="2221" spans="1:10">
      <c r="A2221">
        <v>3</v>
      </c>
      <c r="B2221">
        <v>-91.724000000000004</v>
      </c>
      <c r="C2221">
        <v>3986</v>
      </c>
      <c r="D2221">
        <v>800000</v>
      </c>
      <c r="E2221">
        <v>428</v>
      </c>
    </row>
    <row r="2222" spans="1:10">
      <c r="A2222">
        <v>4</v>
      </c>
      <c r="B2222">
        <v>-91.611999999999995</v>
      </c>
      <c r="C2222">
        <v>3986</v>
      </c>
      <c r="D2222">
        <v>800000</v>
      </c>
      <c r="E2222">
        <v>474</v>
      </c>
      <c r="F2222" s="3">
        <v>485.39682364630653</v>
      </c>
    </row>
    <row r="2223" spans="1:10">
      <c r="A2223">
        <v>5</v>
      </c>
      <c r="B2223">
        <v>-91.5</v>
      </c>
      <c r="C2223">
        <v>3986</v>
      </c>
      <c r="D2223">
        <v>800000</v>
      </c>
      <c r="E2223">
        <v>454</v>
      </c>
      <c r="F2223" s="3">
        <v>490.63933553813109</v>
      </c>
    </row>
    <row r="2224" spans="1:10">
      <c r="A2224">
        <v>6</v>
      </c>
      <c r="B2224">
        <v>-91.394000000000005</v>
      </c>
      <c r="C2224">
        <v>3986</v>
      </c>
      <c r="D2224">
        <v>800000</v>
      </c>
      <c r="E2224">
        <v>519</v>
      </c>
      <c r="F2224" s="3">
        <v>496.51116255227987</v>
      </c>
    </row>
    <row r="2225" spans="1:6">
      <c r="A2225">
        <v>7</v>
      </c>
      <c r="B2225">
        <v>-91.281000000000006</v>
      </c>
      <c r="C2225">
        <v>3986</v>
      </c>
      <c r="D2225">
        <v>800000</v>
      </c>
      <c r="E2225">
        <v>526</v>
      </c>
      <c r="F2225" s="3">
        <v>504.42189453789399</v>
      </c>
    </row>
    <row r="2226" spans="1:6">
      <c r="A2226">
        <v>8</v>
      </c>
      <c r="B2226">
        <v>-91.165000000000006</v>
      </c>
      <c r="C2226">
        <v>3986</v>
      </c>
      <c r="D2226">
        <v>800000</v>
      </c>
      <c r="E2226">
        <v>509</v>
      </c>
      <c r="F2226" s="3">
        <v>515.30911437840371</v>
      </c>
    </row>
    <row r="2227" spans="1:6">
      <c r="A2227">
        <v>9</v>
      </c>
      <c r="B2227">
        <v>-91.049000000000007</v>
      </c>
      <c r="C2227">
        <v>3986</v>
      </c>
      <c r="D2227">
        <v>800000</v>
      </c>
      <c r="E2227">
        <v>549</v>
      </c>
      <c r="F2227" s="3">
        <v>530.19625259954012</v>
      </c>
    </row>
    <row r="2228" spans="1:6">
      <c r="A2228">
        <v>10</v>
      </c>
      <c r="B2228">
        <v>-90.933999999999997</v>
      </c>
      <c r="C2228">
        <v>3986</v>
      </c>
      <c r="D2228">
        <v>800000</v>
      </c>
      <c r="E2228">
        <v>573</v>
      </c>
      <c r="F2228" s="3">
        <v>549.96794731157161</v>
      </c>
    </row>
    <row r="2229" spans="1:6">
      <c r="A2229">
        <v>11</v>
      </c>
      <c r="B2229">
        <v>-90.823999999999998</v>
      </c>
      <c r="C2229">
        <v>3986</v>
      </c>
      <c r="D2229">
        <v>800000</v>
      </c>
      <c r="E2229">
        <v>586</v>
      </c>
      <c r="F2229" s="3">
        <v>573.99892649750677</v>
      </c>
    </row>
    <row r="2230" spans="1:6">
      <c r="A2230">
        <v>12</v>
      </c>
      <c r="B2230">
        <v>-90.709000000000003</v>
      </c>
      <c r="C2230">
        <v>3986</v>
      </c>
      <c r="D2230">
        <v>800000</v>
      </c>
      <c r="E2230">
        <v>600</v>
      </c>
      <c r="F2230" s="3">
        <v>603.90392826295169</v>
      </c>
    </row>
    <row r="2231" spans="1:6">
      <c r="A2231">
        <v>13</v>
      </c>
      <c r="B2231">
        <v>-90.594999999999999</v>
      </c>
      <c r="C2231">
        <v>3986</v>
      </c>
      <c r="D2231">
        <v>800000</v>
      </c>
      <c r="E2231">
        <v>622</v>
      </c>
      <c r="F2231" s="3">
        <v>636.41327600944135</v>
      </c>
    </row>
    <row r="2232" spans="1:6">
      <c r="A2232">
        <v>14</v>
      </c>
      <c r="B2232">
        <v>-90.486999999999995</v>
      </c>
      <c r="C2232">
        <v>3986</v>
      </c>
      <c r="D2232">
        <v>800000</v>
      </c>
      <c r="E2232">
        <v>636</v>
      </c>
      <c r="F2232" s="3">
        <v>666.82551410619908</v>
      </c>
    </row>
    <row r="2233" spans="1:6">
      <c r="A2233">
        <v>15</v>
      </c>
      <c r="B2233">
        <v>-90.372</v>
      </c>
      <c r="C2233">
        <v>3986</v>
      </c>
      <c r="D2233">
        <v>800000</v>
      </c>
      <c r="E2233">
        <v>674</v>
      </c>
      <c r="F2233" s="3">
        <v>694.75077852512334</v>
      </c>
    </row>
    <row r="2234" spans="1:6">
      <c r="A2234">
        <v>16</v>
      </c>
      <c r="B2234">
        <v>-90.256</v>
      </c>
      <c r="C2234">
        <v>3986</v>
      </c>
      <c r="D2234">
        <v>800000</v>
      </c>
      <c r="E2234">
        <v>740</v>
      </c>
      <c r="F2234" s="3">
        <v>714.14270006199206</v>
      </c>
    </row>
    <row r="2235" spans="1:6">
      <c r="A2235">
        <v>17</v>
      </c>
      <c r="B2235">
        <v>-90.14</v>
      </c>
      <c r="C2235">
        <v>3986</v>
      </c>
      <c r="D2235">
        <v>800000</v>
      </c>
      <c r="E2235">
        <v>743</v>
      </c>
      <c r="F2235" s="3">
        <v>721.81038857291833</v>
      </c>
    </row>
    <row r="2236" spans="1:6">
      <c r="A2236">
        <v>18</v>
      </c>
      <c r="B2236">
        <v>-90.025000000000006</v>
      </c>
      <c r="C2236">
        <v>3986</v>
      </c>
      <c r="D2236">
        <v>800000</v>
      </c>
      <c r="E2236">
        <v>734</v>
      </c>
      <c r="F2236" s="3">
        <v>717.1806277061221</v>
      </c>
    </row>
    <row r="2237" spans="1:6">
      <c r="A2237">
        <v>19</v>
      </c>
      <c r="B2237">
        <v>-89.918999999999997</v>
      </c>
      <c r="C2237">
        <v>3986</v>
      </c>
      <c r="D2237">
        <v>800000</v>
      </c>
      <c r="E2237">
        <v>699</v>
      </c>
      <c r="F2237" s="3">
        <v>703.60901663284994</v>
      </c>
    </row>
    <row r="2238" spans="1:6">
      <c r="A2238">
        <v>20</v>
      </c>
      <c r="B2238">
        <v>-89.805999999999997</v>
      </c>
      <c r="C2238">
        <v>3986</v>
      </c>
      <c r="D2238">
        <v>800000</v>
      </c>
      <c r="E2238">
        <v>680</v>
      </c>
      <c r="F2238" s="3">
        <v>682.51981324687517</v>
      </c>
    </row>
    <row r="2239" spans="1:6">
      <c r="A2239">
        <v>21</v>
      </c>
      <c r="B2239">
        <v>-89.691000000000003</v>
      </c>
      <c r="C2239">
        <v>3986</v>
      </c>
      <c r="D2239">
        <v>800000</v>
      </c>
      <c r="E2239">
        <v>670</v>
      </c>
      <c r="F2239" s="3">
        <v>658.20351525565695</v>
      </c>
    </row>
    <row r="2240" spans="1:6">
      <c r="A2240">
        <v>22</v>
      </c>
      <c r="B2240">
        <v>-89.576999999999998</v>
      </c>
      <c r="C2240">
        <v>3986</v>
      </c>
      <c r="D2240">
        <v>800000</v>
      </c>
      <c r="E2240">
        <v>583</v>
      </c>
      <c r="F2240" s="3">
        <v>635.18409161781165</v>
      </c>
    </row>
    <row r="2241" spans="1:6">
      <c r="A2241">
        <v>23</v>
      </c>
      <c r="B2241">
        <v>-89.457999999999998</v>
      </c>
      <c r="C2241">
        <v>3986</v>
      </c>
      <c r="D2241">
        <v>800000</v>
      </c>
      <c r="E2241">
        <v>635</v>
      </c>
      <c r="F2241" s="3">
        <v>615.31032755276908</v>
      </c>
    </row>
    <row r="2242" spans="1:6">
      <c r="A2242">
        <v>24</v>
      </c>
      <c r="B2242">
        <v>-89.341999999999999</v>
      </c>
      <c r="C2242">
        <v>3986</v>
      </c>
      <c r="D2242">
        <v>800000</v>
      </c>
      <c r="E2242">
        <v>629</v>
      </c>
      <c r="F2242" s="3">
        <v>601.41497163676161</v>
      </c>
    </row>
    <row r="2243" spans="1:6">
      <c r="A2243">
        <v>25</v>
      </c>
      <c r="B2243">
        <v>-89.234999999999999</v>
      </c>
      <c r="C2243">
        <v>3986</v>
      </c>
      <c r="D2243">
        <v>800000</v>
      </c>
      <c r="E2243">
        <v>555</v>
      </c>
      <c r="F2243" s="3">
        <v>593.42016564677681</v>
      </c>
    </row>
    <row r="2244" spans="1:6">
      <c r="A2244">
        <v>26</v>
      </c>
      <c r="B2244">
        <v>-89.13</v>
      </c>
      <c r="C2244">
        <v>3986</v>
      </c>
      <c r="D2244">
        <v>800000</v>
      </c>
      <c r="E2244">
        <v>614</v>
      </c>
      <c r="F2244" s="3">
        <v>589.42788071043697</v>
      </c>
    </row>
    <row r="2245" spans="1:6">
      <c r="A2245">
        <v>27</v>
      </c>
      <c r="B2245">
        <v>-89.016000000000005</v>
      </c>
      <c r="C2245">
        <v>3986</v>
      </c>
      <c r="D2245">
        <v>800000</v>
      </c>
      <c r="E2245">
        <v>608</v>
      </c>
      <c r="F2245" s="3">
        <v>588.38317135448426</v>
      </c>
    </row>
    <row r="2246" spans="1:6">
      <c r="A2246">
        <v>28</v>
      </c>
      <c r="B2246">
        <v>-88.896000000000001</v>
      </c>
      <c r="C2246">
        <v>3986</v>
      </c>
      <c r="D2246">
        <v>800000</v>
      </c>
      <c r="E2246">
        <v>581</v>
      </c>
      <c r="F2246" s="3">
        <v>589.7949038928798</v>
      </c>
    </row>
    <row r="2247" spans="1:6">
      <c r="A2247">
        <v>29</v>
      </c>
      <c r="B2247">
        <v>-88.790999999999997</v>
      </c>
      <c r="C2247">
        <v>3986</v>
      </c>
      <c r="D2247">
        <v>800000</v>
      </c>
      <c r="E2247">
        <v>609</v>
      </c>
      <c r="F2247" s="3">
        <v>592.3314271040125</v>
      </c>
    </row>
    <row r="2248" spans="1:6">
      <c r="A2248">
        <v>30</v>
      </c>
      <c r="B2248">
        <v>-88.671999999999997</v>
      </c>
      <c r="C2248">
        <v>3986</v>
      </c>
      <c r="D2248">
        <v>800000</v>
      </c>
      <c r="E2248">
        <v>559</v>
      </c>
      <c r="F2248" s="3">
        <v>596.02639387957151</v>
      </c>
    </row>
    <row r="2249" spans="1:6">
      <c r="A2249">
        <v>31</v>
      </c>
      <c r="B2249">
        <v>-88.56</v>
      </c>
      <c r="C2249">
        <v>3986</v>
      </c>
      <c r="D2249">
        <v>800000</v>
      </c>
      <c r="E2249">
        <v>567</v>
      </c>
      <c r="F2249" s="3">
        <v>599.91977564520562</v>
      </c>
    </row>
    <row r="2250" spans="1:6">
      <c r="A2250">
        <v>32</v>
      </c>
      <c r="B2250">
        <v>-88.451999999999998</v>
      </c>
      <c r="C2250">
        <v>3986</v>
      </c>
      <c r="D2250">
        <v>800000</v>
      </c>
      <c r="E2250">
        <v>654</v>
      </c>
      <c r="F2250" s="3">
        <v>603.8560360676546</v>
      </c>
    </row>
    <row r="2251" spans="1:6">
      <c r="A2251" t="s">
        <v>0</v>
      </c>
    </row>
    <row r="2252" spans="1:6">
      <c r="A2252" t="s">
        <v>0</v>
      </c>
    </row>
    <row r="2253" spans="1:6">
      <c r="A2253" t="s">
        <v>0</v>
      </c>
    </row>
    <row r="2254" spans="1:6">
      <c r="A2254" t="s">
        <v>0</v>
      </c>
    </row>
    <row r="2255" spans="1:6">
      <c r="A2255" t="s">
        <v>223</v>
      </c>
    </row>
    <row r="2256" spans="1:6">
      <c r="A2256" t="s">
        <v>2</v>
      </c>
    </row>
    <row r="2257" spans="1:10">
      <c r="A2257" t="s">
        <v>3</v>
      </c>
    </row>
    <row r="2258" spans="1:10">
      <c r="A2258" t="s">
        <v>4</v>
      </c>
    </row>
    <row r="2259" spans="1:10">
      <c r="A2259" t="s">
        <v>82</v>
      </c>
    </row>
    <row r="2260" spans="1:10">
      <c r="A2260" t="s">
        <v>224</v>
      </c>
    </row>
    <row r="2261" spans="1:10">
      <c r="A2261" t="s">
        <v>7</v>
      </c>
    </row>
    <row r="2262" spans="1:10">
      <c r="A2262" t="s">
        <v>8</v>
      </c>
    </row>
    <row r="2263" spans="1:10">
      <c r="A2263" t="s">
        <v>9</v>
      </c>
    </row>
    <row r="2264" spans="1:10">
      <c r="A2264" t="s">
        <v>10</v>
      </c>
    </row>
    <row r="2265" spans="1:10">
      <c r="A2265" t="s">
        <v>11</v>
      </c>
    </row>
    <row r="2266" spans="1:10">
      <c r="A2266" t="s">
        <v>0</v>
      </c>
    </row>
    <row r="2267" spans="1:10">
      <c r="A2267" t="s">
        <v>0</v>
      </c>
    </row>
    <row r="2268" spans="1:10">
      <c r="A2268" t="s">
        <v>123</v>
      </c>
      <c r="B2268" t="s">
        <v>102</v>
      </c>
      <c r="C2268" t="s">
        <v>105</v>
      </c>
      <c r="D2268" t="s">
        <v>122</v>
      </c>
      <c r="E2268" t="s">
        <v>121</v>
      </c>
      <c r="F2268" t="s">
        <v>142</v>
      </c>
    </row>
    <row r="2269" spans="1:10">
      <c r="A2269">
        <v>1</v>
      </c>
      <c r="B2269">
        <v>-91.947999999999993</v>
      </c>
      <c r="C2269">
        <v>4013</v>
      </c>
      <c r="D2269">
        <v>800000</v>
      </c>
      <c r="E2269">
        <v>430</v>
      </c>
      <c r="J2269" t="s">
        <v>248</v>
      </c>
    </row>
    <row r="2270" spans="1:10">
      <c r="A2270">
        <v>2</v>
      </c>
      <c r="B2270">
        <v>-91.838999999999999</v>
      </c>
      <c r="C2270">
        <v>4013</v>
      </c>
      <c r="D2270">
        <v>800000</v>
      </c>
      <c r="E2270">
        <v>439</v>
      </c>
    </row>
    <row r="2271" spans="1:10">
      <c r="A2271">
        <v>3</v>
      </c>
      <c r="B2271">
        <v>-91.724000000000004</v>
      </c>
      <c r="C2271">
        <v>4013</v>
      </c>
      <c r="D2271">
        <v>800000</v>
      </c>
      <c r="E2271">
        <v>478</v>
      </c>
    </row>
    <row r="2272" spans="1:10">
      <c r="A2272">
        <v>4</v>
      </c>
      <c r="B2272">
        <v>-91.611999999999995</v>
      </c>
      <c r="C2272">
        <v>4013</v>
      </c>
      <c r="D2272">
        <v>800000</v>
      </c>
      <c r="E2272">
        <v>494</v>
      </c>
      <c r="F2272" s="3">
        <v>497.54234284551114</v>
      </c>
    </row>
    <row r="2273" spans="1:6">
      <c r="A2273">
        <v>5</v>
      </c>
      <c r="B2273">
        <v>-91.5</v>
      </c>
      <c r="C2273">
        <v>4013</v>
      </c>
      <c r="D2273">
        <v>800000</v>
      </c>
      <c r="E2273">
        <v>479</v>
      </c>
      <c r="F2273" s="3">
        <v>501.74586819558493</v>
      </c>
    </row>
    <row r="2274" spans="1:6">
      <c r="A2274">
        <v>6</v>
      </c>
      <c r="B2274">
        <v>-91.394000000000005</v>
      </c>
      <c r="C2274">
        <v>4013</v>
      </c>
      <c r="D2274">
        <v>800000</v>
      </c>
      <c r="E2274">
        <v>490</v>
      </c>
      <c r="F2274" s="3">
        <v>505.87061324464952</v>
      </c>
    </row>
    <row r="2275" spans="1:6">
      <c r="A2275">
        <v>7</v>
      </c>
      <c r="B2275">
        <v>-91.281000000000006</v>
      </c>
      <c r="C2275">
        <v>4013</v>
      </c>
      <c r="D2275">
        <v>800000</v>
      </c>
      <c r="E2275">
        <v>516</v>
      </c>
      <c r="F2275" s="3">
        <v>510.65203842560925</v>
      </c>
    </row>
    <row r="2276" spans="1:6">
      <c r="A2276">
        <v>8</v>
      </c>
      <c r="B2276">
        <v>-91.165000000000006</v>
      </c>
      <c r="C2276">
        <v>4013</v>
      </c>
      <c r="D2276">
        <v>800000</v>
      </c>
      <c r="E2276">
        <v>538</v>
      </c>
      <c r="F2276" s="3">
        <v>516.48749356453493</v>
      </c>
    </row>
    <row r="2277" spans="1:6">
      <c r="A2277">
        <v>9</v>
      </c>
      <c r="B2277">
        <v>-91.049000000000007</v>
      </c>
      <c r="C2277">
        <v>4013</v>
      </c>
      <c r="D2277">
        <v>800000</v>
      </c>
      <c r="E2277">
        <v>522</v>
      </c>
      <c r="F2277" s="3">
        <v>524.25368912366832</v>
      </c>
    </row>
    <row r="2278" spans="1:6">
      <c r="A2278">
        <v>10</v>
      </c>
      <c r="B2278">
        <v>-90.933999999999997</v>
      </c>
      <c r="C2278">
        <v>4013</v>
      </c>
      <c r="D2278">
        <v>800000</v>
      </c>
      <c r="E2278">
        <v>587</v>
      </c>
      <c r="F2278" s="3">
        <v>535.44426785037717</v>
      </c>
    </row>
    <row r="2279" spans="1:6">
      <c r="A2279">
        <v>11</v>
      </c>
      <c r="B2279">
        <v>-90.823999999999998</v>
      </c>
      <c r="C2279">
        <v>4013</v>
      </c>
      <c r="D2279">
        <v>800000</v>
      </c>
      <c r="E2279">
        <v>517</v>
      </c>
      <c r="F2279" s="3">
        <v>551.35150748026842</v>
      </c>
    </row>
    <row r="2280" spans="1:6">
      <c r="A2280">
        <v>12</v>
      </c>
      <c r="B2280">
        <v>-90.709000000000003</v>
      </c>
      <c r="C2280">
        <v>4013</v>
      </c>
      <c r="D2280">
        <v>800000</v>
      </c>
      <c r="E2280">
        <v>615</v>
      </c>
      <c r="F2280" s="3">
        <v>575.5424349931576</v>
      </c>
    </row>
    <row r="2281" spans="1:6">
      <c r="A2281">
        <v>13</v>
      </c>
      <c r="B2281">
        <v>-90.594999999999999</v>
      </c>
      <c r="C2281">
        <v>4013</v>
      </c>
      <c r="D2281">
        <v>800000</v>
      </c>
      <c r="E2281">
        <v>593</v>
      </c>
      <c r="F2281" s="3">
        <v>608.46065848012347</v>
      </c>
    </row>
    <row r="2282" spans="1:6">
      <c r="A2282">
        <v>14</v>
      </c>
      <c r="B2282">
        <v>-90.486999999999995</v>
      </c>
      <c r="C2282">
        <v>4013</v>
      </c>
      <c r="D2282">
        <v>800000</v>
      </c>
      <c r="E2282">
        <v>658</v>
      </c>
      <c r="F2282" s="3">
        <v>647.23820453502026</v>
      </c>
    </row>
    <row r="2283" spans="1:6">
      <c r="A2283">
        <v>15</v>
      </c>
      <c r="B2283">
        <v>-90.372</v>
      </c>
      <c r="C2283">
        <v>4013</v>
      </c>
      <c r="D2283">
        <v>800000</v>
      </c>
      <c r="E2283">
        <v>700</v>
      </c>
      <c r="F2283" s="3">
        <v>693.11292151501675</v>
      </c>
    </row>
    <row r="2284" spans="1:6">
      <c r="A2284">
        <v>16</v>
      </c>
      <c r="B2284">
        <v>-90.256</v>
      </c>
      <c r="C2284">
        <v>4013</v>
      </c>
      <c r="D2284">
        <v>800000</v>
      </c>
      <c r="E2284">
        <v>670</v>
      </c>
      <c r="F2284" s="3">
        <v>737.45931374989061</v>
      </c>
    </row>
    <row r="2285" spans="1:6">
      <c r="A2285">
        <v>17</v>
      </c>
      <c r="B2285">
        <v>-90.14</v>
      </c>
      <c r="C2285">
        <v>4013</v>
      </c>
      <c r="D2285">
        <v>800000</v>
      </c>
      <c r="E2285">
        <v>822</v>
      </c>
      <c r="F2285" s="3">
        <v>771.4260289641295</v>
      </c>
    </row>
    <row r="2286" spans="1:6">
      <c r="A2286">
        <v>18</v>
      </c>
      <c r="B2286">
        <v>-90.025000000000006</v>
      </c>
      <c r="C2286">
        <v>4013</v>
      </c>
      <c r="D2286">
        <v>800000</v>
      </c>
      <c r="E2286">
        <v>786</v>
      </c>
      <c r="F2286" s="3">
        <v>787.73198333432219</v>
      </c>
    </row>
    <row r="2287" spans="1:6">
      <c r="A2287">
        <v>19</v>
      </c>
      <c r="B2287">
        <v>-89.918999999999997</v>
      </c>
      <c r="C2287">
        <v>4013</v>
      </c>
      <c r="D2287">
        <v>800000</v>
      </c>
      <c r="E2287">
        <v>812</v>
      </c>
      <c r="F2287" s="3">
        <v>784.67684290602961</v>
      </c>
    </row>
    <row r="2288" spans="1:6">
      <c r="A2288">
        <v>20</v>
      </c>
      <c r="B2288">
        <v>-89.805999999999997</v>
      </c>
      <c r="C2288">
        <v>4013</v>
      </c>
      <c r="D2288">
        <v>800000</v>
      </c>
      <c r="E2288">
        <v>748</v>
      </c>
      <c r="F2288" s="3">
        <v>764.05643222258311</v>
      </c>
    </row>
    <row r="2289" spans="1:6">
      <c r="A2289">
        <v>21</v>
      </c>
      <c r="B2289">
        <v>-89.691000000000003</v>
      </c>
      <c r="C2289">
        <v>4013</v>
      </c>
      <c r="D2289">
        <v>800000</v>
      </c>
      <c r="E2289">
        <v>743</v>
      </c>
      <c r="F2289" s="3">
        <v>730.69200353789449</v>
      </c>
    </row>
    <row r="2290" spans="1:6">
      <c r="A2290">
        <v>22</v>
      </c>
      <c r="B2290">
        <v>-89.576999999999998</v>
      </c>
      <c r="C2290">
        <v>4013</v>
      </c>
      <c r="D2290">
        <v>800000</v>
      </c>
      <c r="E2290">
        <v>689</v>
      </c>
      <c r="F2290" s="3">
        <v>693.33997802962097</v>
      </c>
    </row>
    <row r="2291" spans="1:6">
      <c r="A2291">
        <v>23</v>
      </c>
      <c r="B2291">
        <v>-89.457999999999998</v>
      </c>
      <c r="C2291">
        <v>4013</v>
      </c>
      <c r="D2291">
        <v>800000</v>
      </c>
      <c r="E2291">
        <v>627</v>
      </c>
      <c r="F2291" s="3">
        <v>657.61480091802139</v>
      </c>
    </row>
    <row r="2292" spans="1:6">
      <c r="A2292">
        <v>24</v>
      </c>
      <c r="B2292">
        <v>-89.341999999999999</v>
      </c>
      <c r="C2292">
        <v>4013</v>
      </c>
      <c r="D2292">
        <v>800000</v>
      </c>
      <c r="E2292">
        <v>636</v>
      </c>
      <c r="F2292" s="3">
        <v>630.76833530422959</v>
      </c>
    </row>
    <row r="2293" spans="1:6">
      <c r="A2293">
        <v>25</v>
      </c>
      <c r="B2293">
        <v>-89.234999999999999</v>
      </c>
      <c r="C2293">
        <v>4013</v>
      </c>
      <c r="D2293">
        <v>800000</v>
      </c>
      <c r="E2293">
        <v>608</v>
      </c>
      <c r="F2293" s="3">
        <v>614.23783277917903</v>
      </c>
    </row>
    <row r="2294" spans="1:6">
      <c r="A2294">
        <v>26</v>
      </c>
      <c r="B2294">
        <v>-89.13</v>
      </c>
      <c r="C2294">
        <v>4013</v>
      </c>
      <c r="D2294">
        <v>800000</v>
      </c>
      <c r="E2294">
        <v>626</v>
      </c>
      <c r="F2294" s="3">
        <v>604.93103114124096</v>
      </c>
    </row>
    <row r="2295" spans="1:6">
      <c r="A2295">
        <v>27</v>
      </c>
      <c r="B2295">
        <v>-89.016000000000005</v>
      </c>
      <c r="C2295">
        <v>4013</v>
      </c>
      <c r="D2295">
        <v>800000</v>
      </c>
      <c r="E2295">
        <v>655</v>
      </c>
      <c r="F2295" s="3">
        <v>600.71808928757901</v>
      </c>
    </row>
    <row r="2296" spans="1:6">
      <c r="A2296">
        <v>28</v>
      </c>
      <c r="B2296">
        <v>-88.896000000000001</v>
      </c>
      <c r="C2296">
        <v>4013</v>
      </c>
      <c r="D2296">
        <v>800000</v>
      </c>
      <c r="E2296">
        <v>572</v>
      </c>
      <c r="F2296" s="3">
        <v>600.60878729398542</v>
      </c>
    </row>
    <row r="2297" spans="1:6">
      <c r="A2297">
        <v>29</v>
      </c>
      <c r="B2297">
        <v>-88.790999999999997</v>
      </c>
      <c r="C2297">
        <v>4013</v>
      </c>
      <c r="D2297">
        <v>800000</v>
      </c>
      <c r="E2297">
        <v>599</v>
      </c>
      <c r="F2297" s="3">
        <v>602.60251086927042</v>
      </c>
    </row>
    <row r="2298" spans="1:6">
      <c r="A2298">
        <v>30</v>
      </c>
      <c r="B2298">
        <v>-88.671999999999997</v>
      </c>
      <c r="C2298">
        <v>4013</v>
      </c>
      <c r="D2298">
        <v>800000</v>
      </c>
      <c r="E2298">
        <v>590</v>
      </c>
      <c r="F2298" s="3">
        <v>606.05507264215566</v>
      </c>
    </row>
    <row r="2299" spans="1:6">
      <c r="A2299">
        <v>31</v>
      </c>
      <c r="B2299">
        <v>-88.56</v>
      </c>
      <c r="C2299">
        <v>4013</v>
      </c>
      <c r="D2299">
        <v>800000</v>
      </c>
      <c r="E2299">
        <v>570</v>
      </c>
      <c r="F2299" s="3">
        <v>609.84068499078194</v>
      </c>
    </row>
    <row r="2300" spans="1:6">
      <c r="A2300">
        <v>32</v>
      </c>
      <c r="B2300">
        <v>-88.451999999999998</v>
      </c>
      <c r="C2300">
        <v>4013</v>
      </c>
      <c r="D2300">
        <v>800000</v>
      </c>
      <c r="E2300">
        <v>654</v>
      </c>
      <c r="F2300" s="3">
        <v>613.6934693733881</v>
      </c>
    </row>
    <row r="2301" spans="1:6">
      <c r="A2301" t="s">
        <v>0</v>
      </c>
    </row>
    <row r="2302" spans="1:6">
      <c r="A2302" t="s">
        <v>0</v>
      </c>
    </row>
    <row r="2303" spans="1:6">
      <c r="A2303" t="s">
        <v>0</v>
      </c>
    </row>
    <row r="2304" spans="1:6">
      <c r="A2304" t="s">
        <v>0</v>
      </c>
    </row>
    <row r="2305" spans="1:10">
      <c r="A2305" t="s">
        <v>225</v>
      </c>
    </row>
    <row r="2306" spans="1:10">
      <c r="A2306" t="s">
        <v>2</v>
      </c>
    </row>
    <row r="2307" spans="1:10">
      <c r="A2307" t="s">
        <v>3</v>
      </c>
    </row>
    <row r="2308" spans="1:10">
      <c r="A2308" t="s">
        <v>4</v>
      </c>
    </row>
    <row r="2309" spans="1:10">
      <c r="A2309" t="s">
        <v>82</v>
      </c>
    </row>
    <row r="2310" spans="1:10">
      <c r="A2310" t="s">
        <v>226</v>
      </c>
    </row>
    <row r="2311" spans="1:10">
      <c r="A2311" t="s">
        <v>7</v>
      </c>
    </row>
    <row r="2312" spans="1:10">
      <c r="A2312" t="s">
        <v>8</v>
      </c>
    </row>
    <row r="2313" spans="1:10">
      <c r="A2313" t="s">
        <v>9</v>
      </c>
    </row>
    <row r="2314" spans="1:10">
      <c r="A2314" t="s">
        <v>10</v>
      </c>
    </row>
    <row r="2315" spans="1:10">
      <c r="A2315" t="s">
        <v>11</v>
      </c>
    </row>
    <row r="2316" spans="1:10">
      <c r="A2316" t="s">
        <v>0</v>
      </c>
    </row>
    <row r="2317" spans="1:10">
      <c r="A2317" t="s">
        <v>0</v>
      </c>
    </row>
    <row r="2318" spans="1:10">
      <c r="A2318" t="s">
        <v>123</v>
      </c>
      <c r="B2318" t="s">
        <v>102</v>
      </c>
      <c r="C2318" t="s">
        <v>105</v>
      </c>
      <c r="D2318" t="s">
        <v>122</v>
      </c>
      <c r="E2318" t="s">
        <v>121</v>
      </c>
      <c r="F2318" t="s">
        <v>142</v>
      </c>
    </row>
    <row r="2319" spans="1:10">
      <c r="A2319">
        <v>1</v>
      </c>
      <c r="B2319">
        <v>-91.947999999999993</v>
      </c>
      <c r="C2319">
        <v>4027</v>
      </c>
      <c r="D2319">
        <v>800000</v>
      </c>
      <c r="E2319">
        <v>462</v>
      </c>
      <c r="J2319" t="s">
        <v>249</v>
      </c>
    </row>
    <row r="2320" spans="1:10">
      <c r="A2320">
        <v>2</v>
      </c>
      <c r="B2320">
        <v>-91.838999999999999</v>
      </c>
      <c r="C2320">
        <v>4027</v>
      </c>
      <c r="D2320">
        <v>800000</v>
      </c>
      <c r="E2320">
        <v>460</v>
      </c>
    </row>
    <row r="2321" spans="1:6">
      <c r="A2321">
        <v>3</v>
      </c>
      <c r="B2321">
        <v>-91.724000000000004</v>
      </c>
      <c r="C2321">
        <v>4027</v>
      </c>
      <c r="D2321">
        <v>800000</v>
      </c>
      <c r="E2321">
        <v>413</v>
      </c>
    </row>
    <row r="2322" spans="1:6">
      <c r="A2322">
        <v>4</v>
      </c>
      <c r="B2322">
        <v>-91.611999999999995</v>
      </c>
      <c r="C2322">
        <v>4027</v>
      </c>
      <c r="D2322">
        <v>800000</v>
      </c>
      <c r="E2322">
        <v>477</v>
      </c>
      <c r="F2322" s="3">
        <v>505.71086900024852</v>
      </c>
    </row>
    <row r="2323" spans="1:6">
      <c r="A2323">
        <v>5</v>
      </c>
      <c r="B2323">
        <v>-91.5</v>
      </c>
      <c r="C2323">
        <v>4027</v>
      </c>
      <c r="D2323">
        <v>800000</v>
      </c>
      <c r="E2323">
        <v>495</v>
      </c>
      <c r="F2323" s="3">
        <v>509.31052559081456</v>
      </c>
    </row>
    <row r="2324" spans="1:6">
      <c r="A2324">
        <v>6</v>
      </c>
      <c r="B2324">
        <v>-91.394000000000005</v>
      </c>
      <c r="C2324">
        <v>4027</v>
      </c>
      <c r="D2324">
        <v>800000</v>
      </c>
      <c r="E2324">
        <v>536</v>
      </c>
      <c r="F2324" s="3">
        <v>512.76916936606813</v>
      </c>
    </row>
    <row r="2325" spans="1:6">
      <c r="A2325">
        <v>7</v>
      </c>
      <c r="B2325">
        <v>-91.281000000000006</v>
      </c>
      <c r="C2325">
        <v>4027</v>
      </c>
      <c r="D2325">
        <v>800000</v>
      </c>
      <c r="E2325">
        <v>494</v>
      </c>
      <c r="F2325" s="3">
        <v>516.62311403514491</v>
      </c>
    </row>
    <row r="2326" spans="1:6">
      <c r="A2326">
        <v>8</v>
      </c>
      <c r="B2326">
        <v>-91.165000000000006</v>
      </c>
      <c r="C2326">
        <v>4027</v>
      </c>
      <c r="D2326">
        <v>800000</v>
      </c>
      <c r="E2326">
        <v>520</v>
      </c>
      <c r="F2326" s="3">
        <v>521.06807089032645</v>
      </c>
    </row>
    <row r="2327" spans="1:6">
      <c r="A2327">
        <v>9</v>
      </c>
      <c r="B2327">
        <v>-91.049000000000007</v>
      </c>
      <c r="C2327">
        <v>4027</v>
      </c>
      <c r="D2327">
        <v>800000</v>
      </c>
      <c r="E2327">
        <v>545</v>
      </c>
      <c r="F2327" s="3">
        <v>526.7342139156699</v>
      </c>
    </row>
    <row r="2328" spans="1:6">
      <c r="A2328">
        <v>10</v>
      </c>
      <c r="B2328">
        <v>-90.933999999999997</v>
      </c>
      <c r="C2328">
        <v>4027</v>
      </c>
      <c r="D2328">
        <v>800000</v>
      </c>
      <c r="E2328">
        <v>586</v>
      </c>
      <c r="F2328" s="3">
        <v>534.96311339068211</v>
      </c>
    </row>
    <row r="2329" spans="1:6">
      <c r="A2329">
        <v>11</v>
      </c>
      <c r="B2329">
        <v>-90.823999999999998</v>
      </c>
      <c r="C2329">
        <v>4027</v>
      </c>
      <c r="D2329">
        <v>800000</v>
      </c>
      <c r="E2329">
        <v>537</v>
      </c>
      <c r="F2329" s="3">
        <v>547.36194656163718</v>
      </c>
    </row>
    <row r="2330" spans="1:6">
      <c r="A2330">
        <v>12</v>
      </c>
      <c r="B2330">
        <v>-90.709000000000003</v>
      </c>
      <c r="C2330">
        <v>4027</v>
      </c>
      <c r="D2330">
        <v>800000</v>
      </c>
      <c r="E2330">
        <v>573</v>
      </c>
      <c r="F2330" s="3">
        <v>567.89968352967287</v>
      </c>
    </row>
    <row r="2331" spans="1:6">
      <c r="A2331">
        <v>13</v>
      </c>
      <c r="B2331">
        <v>-90.594999999999999</v>
      </c>
      <c r="C2331">
        <v>4027</v>
      </c>
      <c r="D2331">
        <v>800000</v>
      </c>
      <c r="E2331">
        <v>642</v>
      </c>
      <c r="F2331" s="3">
        <v>598.51858437757346</v>
      </c>
    </row>
    <row r="2332" spans="1:6">
      <c r="A2332">
        <v>14</v>
      </c>
      <c r="B2332">
        <v>-90.486999999999995</v>
      </c>
      <c r="C2332">
        <v>4027</v>
      </c>
      <c r="D2332">
        <v>800000</v>
      </c>
      <c r="E2332">
        <v>596</v>
      </c>
      <c r="F2332" s="3">
        <v>637.63460546967258</v>
      </c>
    </row>
    <row r="2333" spans="1:6">
      <c r="A2333">
        <v>15</v>
      </c>
      <c r="B2333">
        <v>-90.372</v>
      </c>
      <c r="C2333">
        <v>4027</v>
      </c>
      <c r="D2333">
        <v>800000</v>
      </c>
      <c r="E2333">
        <v>721</v>
      </c>
      <c r="F2333" s="3">
        <v>687.21287183841389</v>
      </c>
    </row>
    <row r="2334" spans="1:6">
      <c r="A2334">
        <v>16</v>
      </c>
      <c r="B2334">
        <v>-90.256</v>
      </c>
      <c r="C2334">
        <v>4027</v>
      </c>
      <c r="D2334">
        <v>800000</v>
      </c>
      <c r="E2334">
        <v>701</v>
      </c>
      <c r="F2334" s="3">
        <v>737.86389434647651</v>
      </c>
    </row>
    <row r="2335" spans="1:6">
      <c r="A2335">
        <v>17</v>
      </c>
      <c r="B2335">
        <v>-90.14</v>
      </c>
      <c r="C2335">
        <v>4027</v>
      </c>
      <c r="D2335">
        <v>800000</v>
      </c>
      <c r="E2335">
        <v>811</v>
      </c>
      <c r="F2335" s="3">
        <v>778.11893882197285</v>
      </c>
    </row>
    <row r="2336" spans="1:6">
      <c r="A2336">
        <v>18</v>
      </c>
      <c r="B2336">
        <v>-90.025000000000006</v>
      </c>
      <c r="C2336">
        <v>4027</v>
      </c>
      <c r="D2336">
        <v>800000</v>
      </c>
      <c r="E2336">
        <v>748</v>
      </c>
      <c r="F2336" s="3">
        <v>797.63410768362917</v>
      </c>
    </row>
    <row r="2337" spans="1:6">
      <c r="A2337">
        <v>19</v>
      </c>
      <c r="B2337">
        <v>-89.918999999999997</v>
      </c>
      <c r="C2337">
        <v>4027</v>
      </c>
      <c r="D2337">
        <v>800000</v>
      </c>
      <c r="E2337">
        <v>798</v>
      </c>
      <c r="F2337" s="3">
        <v>793.3833679516091</v>
      </c>
    </row>
    <row r="2338" spans="1:6">
      <c r="A2338">
        <v>20</v>
      </c>
      <c r="B2338">
        <v>-89.805999999999997</v>
      </c>
      <c r="C2338">
        <v>4027</v>
      </c>
      <c r="D2338">
        <v>800000</v>
      </c>
      <c r="E2338">
        <v>820</v>
      </c>
      <c r="F2338" s="3">
        <v>767.61231229774182</v>
      </c>
    </row>
    <row r="2339" spans="1:6">
      <c r="A2339">
        <v>21</v>
      </c>
      <c r="B2339">
        <v>-89.691000000000003</v>
      </c>
      <c r="C2339">
        <v>4027</v>
      </c>
      <c r="D2339">
        <v>800000</v>
      </c>
      <c r="E2339">
        <v>739</v>
      </c>
      <c r="F2339" s="3">
        <v>727.24895650755661</v>
      </c>
    </row>
    <row r="2340" spans="1:6">
      <c r="A2340">
        <v>22</v>
      </c>
      <c r="B2340">
        <v>-89.576999999999998</v>
      </c>
      <c r="C2340">
        <v>4027</v>
      </c>
      <c r="D2340">
        <v>800000</v>
      </c>
      <c r="E2340">
        <v>676</v>
      </c>
      <c r="F2340" s="3">
        <v>683.99351566166536</v>
      </c>
    </row>
    <row r="2341" spans="1:6">
      <c r="A2341">
        <v>23</v>
      </c>
      <c r="B2341">
        <v>-89.457999999999998</v>
      </c>
      <c r="C2341">
        <v>4027</v>
      </c>
      <c r="D2341">
        <v>800000</v>
      </c>
      <c r="E2341">
        <v>632</v>
      </c>
      <c r="F2341" s="3">
        <v>645.04371482701822</v>
      </c>
    </row>
    <row r="2342" spans="1:6">
      <c r="A2342">
        <v>24</v>
      </c>
      <c r="B2342">
        <v>-89.341999999999999</v>
      </c>
      <c r="C2342">
        <v>4027</v>
      </c>
      <c r="D2342">
        <v>800000</v>
      </c>
      <c r="E2342">
        <v>605</v>
      </c>
      <c r="F2342" s="3">
        <v>618.01438612289996</v>
      </c>
    </row>
    <row r="2343" spans="1:6">
      <c r="A2343">
        <v>25</v>
      </c>
      <c r="B2343">
        <v>-89.234999999999999</v>
      </c>
      <c r="C2343">
        <v>4027</v>
      </c>
      <c r="D2343">
        <v>800000</v>
      </c>
      <c r="E2343">
        <v>557</v>
      </c>
      <c r="F2343" s="3">
        <v>602.94496725932424</v>
      </c>
    </row>
    <row r="2344" spans="1:6">
      <c r="A2344">
        <v>26</v>
      </c>
      <c r="B2344">
        <v>-89.13</v>
      </c>
      <c r="C2344">
        <v>4027</v>
      </c>
      <c r="D2344">
        <v>800000</v>
      </c>
      <c r="E2344">
        <v>614</v>
      </c>
      <c r="F2344" s="3">
        <v>595.5340044863201</v>
      </c>
    </row>
    <row r="2345" spans="1:6">
      <c r="A2345">
        <v>27</v>
      </c>
      <c r="B2345">
        <v>-89.016000000000005</v>
      </c>
      <c r="C2345">
        <v>4027</v>
      </c>
      <c r="D2345">
        <v>800000</v>
      </c>
      <c r="E2345">
        <v>610</v>
      </c>
      <c r="F2345" s="3">
        <v>593.06423723764226</v>
      </c>
    </row>
    <row r="2346" spans="1:6">
      <c r="A2346">
        <v>28</v>
      </c>
      <c r="B2346">
        <v>-88.896000000000001</v>
      </c>
      <c r="C2346">
        <v>4027</v>
      </c>
      <c r="D2346">
        <v>800000</v>
      </c>
      <c r="E2346">
        <v>627</v>
      </c>
      <c r="F2346" s="3">
        <v>594.04472600458928</v>
      </c>
    </row>
    <row r="2347" spans="1:6">
      <c r="A2347">
        <v>29</v>
      </c>
      <c r="B2347">
        <v>-88.790999999999997</v>
      </c>
      <c r="C2347">
        <v>4027</v>
      </c>
      <c r="D2347">
        <v>800000</v>
      </c>
      <c r="E2347">
        <v>573</v>
      </c>
      <c r="F2347" s="3">
        <v>596.3915592175307</v>
      </c>
    </row>
    <row r="2348" spans="1:6">
      <c r="A2348">
        <v>30</v>
      </c>
      <c r="B2348">
        <v>-88.671999999999997</v>
      </c>
      <c r="C2348">
        <v>4027</v>
      </c>
      <c r="D2348">
        <v>800000</v>
      </c>
      <c r="E2348">
        <v>606</v>
      </c>
      <c r="F2348" s="3">
        <v>599.77116270435545</v>
      </c>
    </row>
    <row r="2349" spans="1:6">
      <c r="A2349">
        <v>31</v>
      </c>
      <c r="B2349">
        <v>-88.56</v>
      </c>
      <c r="C2349">
        <v>4027</v>
      </c>
      <c r="D2349">
        <v>800000</v>
      </c>
      <c r="E2349">
        <v>611</v>
      </c>
      <c r="F2349" s="3">
        <v>603.22351489270159</v>
      </c>
    </row>
    <row r="2350" spans="1:6">
      <c r="A2350">
        <v>32</v>
      </c>
      <c r="B2350">
        <v>-88.451999999999998</v>
      </c>
      <c r="C2350">
        <v>4027</v>
      </c>
      <c r="D2350">
        <v>800000</v>
      </c>
      <c r="E2350">
        <v>592</v>
      </c>
      <c r="F2350" s="3">
        <v>606.6367586218463</v>
      </c>
    </row>
    <row r="2351" spans="1:6">
      <c r="A2351" t="s">
        <v>0</v>
      </c>
    </row>
    <row r="2352" spans="1:6">
      <c r="A2352" t="s">
        <v>0</v>
      </c>
    </row>
    <row r="2353" spans="1:6">
      <c r="A2353" t="s">
        <v>0</v>
      </c>
    </row>
    <row r="2354" spans="1:6">
      <c r="A2354" t="s">
        <v>0</v>
      </c>
    </row>
    <row r="2355" spans="1:6">
      <c r="A2355" t="s">
        <v>227</v>
      </c>
    </row>
    <row r="2356" spans="1:6">
      <c r="A2356" t="s">
        <v>2</v>
      </c>
    </row>
    <row r="2357" spans="1:6">
      <c r="A2357" t="s">
        <v>3</v>
      </c>
    </row>
    <row r="2358" spans="1:6">
      <c r="A2358" t="s">
        <v>4</v>
      </c>
    </row>
    <row r="2359" spans="1:6">
      <c r="A2359" t="s">
        <v>82</v>
      </c>
    </row>
    <row r="2360" spans="1:6">
      <c r="A2360" t="s">
        <v>228</v>
      </c>
    </row>
    <row r="2361" spans="1:6">
      <c r="A2361" t="s">
        <v>7</v>
      </c>
    </row>
    <row r="2362" spans="1:6">
      <c r="A2362" t="s">
        <v>8</v>
      </c>
    </row>
    <row r="2363" spans="1:6">
      <c r="A2363" t="s">
        <v>9</v>
      </c>
    </row>
    <row r="2364" spans="1:6">
      <c r="A2364" t="s">
        <v>10</v>
      </c>
    </row>
    <row r="2365" spans="1:6">
      <c r="A2365" t="s">
        <v>11</v>
      </c>
    </row>
    <row r="2366" spans="1:6">
      <c r="A2366" t="s">
        <v>0</v>
      </c>
    </row>
    <row r="2367" spans="1:6">
      <c r="A2367" t="s">
        <v>0</v>
      </c>
    </row>
    <row r="2368" spans="1:6">
      <c r="A2368" t="s">
        <v>123</v>
      </c>
      <c r="B2368" t="s">
        <v>102</v>
      </c>
      <c r="C2368" t="s">
        <v>105</v>
      </c>
      <c r="D2368" t="s">
        <v>122</v>
      </c>
      <c r="E2368" t="s">
        <v>121</v>
      </c>
      <c r="F2368" t="s">
        <v>142</v>
      </c>
    </row>
    <row r="2369" spans="1:10">
      <c r="A2369">
        <v>1</v>
      </c>
      <c r="B2369">
        <v>-91.947999999999993</v>
      </c>
      <c r="C2369">
        <v>4009</v>
      </c>
      <c r="D2369">
        <v>800000</v>
      </c>
      <c r="E2369">
        <v>417</v>
      </c>
      <c r="J2369" t="s">
        <v>250</v>
      </c>
    </row>
    <row r="2370" spans="1:10">
      <c r="A2370">
        <v>2</v>
      </c>
      <c r="B2370">
        <v>-91.838999999999999</v>
      </c>
      <c r="C2370">
        <v>4009</v>
      </c>
      <c r="D2370">
        <v>800000</v>
      </c>
      <c r="E2370">
        <v>434</v>
      </c>
    </row>
    <row r="2371" spans="1:10">
      <c r="A2371">
        <v>3</v>
      </c>
      <c r="B2371">
        <v>-91.724000000000004</v>
      </c>
      <c r="C2371">
        <v>4009</v>
      </c>
      <c r="D2371">
        <v>800000</v>
      </c>
      <c r="E2371">
        <v>430</v>
      </c>
    </row>
    <row r="2372" spans="1:10">
      <c r="A2372">
        <v>4</v>
      </c>
      <c r="B2372">
        <v>-91.611999999999995</v>
      </c>
      <c r="C2372">
        <v>4009</v>
      </c>
      <c r="D2372">
        <v>800000</v>
      </c>
      <c r="E2372">
        <v>478</v>
      </c>
      <c r="F2372" s="3">
        <v>503.73601346533951</v>
      </c>
    </row>
    <row r="2373" spans="1:10">
      <c r="A2373">
        <v>5</v>
      </c>
      <c r="B2373">
        <v>-91.5</v>
      </c>
      <c r="C2373">
        <v>4009</v>
      </c>
      <c r="D2373">
        <v>800000</v>
      </c>
      <c r="E2373">
        <v>487</v>
      </c>
      <c r="F2373" s="3">
        <v>507.2767887445641</v>
      </c>
    </row>
    <row r="2374" spans="1:10">
      <c r="A2374">
        <v>6</v>
      </c>
      <c r="B2374">
        <v>-91.394000000000005</v>
      </c>
      <c r="C2374">
        <v>4009</v>
      </c>
      <c r="D2374">
        <v>800000</v>
      </c>
      <c r="E2374">
        <v>521</v>
      </c>
      <c r="F2374" s="3">
        <v>511.36800334313739</v>
      </c>
    </row>
    <row r="2375" spans="1:10">
      <c r="A2375">
        <v>7</v>
      </c>
      <c r="B2375">
        <v>-91.281000000000006</v>
      </c>
      <c r="C2375">
        <v>4009</v>
      </c>
      <c r="D2375">
        <v>800000</v>
      </c>
      <c r="E2375">
        <v>527</v>
      </c>
      <c r="F2375" s="3">
        <v>517.32425574839829</v>
      </c>
    </row>
    <row r="2376" spans="1:10">
      <c r="A2376">
        <v>8</v>
      </c>
      <c r="B2376">
        <v>-91.165000000000006</v>
      </c>
      <c r="C2376">
        <v>4009</v>
      </c>
      <c r="D2376">
        <v>800000</v>
      </c>
      <c r="E2376">
        <v>543</v>
      </c>
      <c r="F2376" s="3">
        <v>526.56815145066878</v>
      </c>
    </row>
    <row r="2377" spans="1:10">
      <c r="A2377">
        <v>9</v>
      </c>
      <c r="B2377">
        <v>-91.049000000000007</v>
      </c>
      <c r="C2377">
        <v>4009</v>
      </c>
      <c r="D2377">
        <v>800000</v>
      </c>
      <c r="E2377">
        <v>554</v>
      </c>
      <c r="F2377" s="3">
        <v>541.03920835972508</v>
      </c>
    </row>
    <row r="2378" spans="1:10">
      <c r="A2378">
        <v>10</v>
      </c>
      <c r="B2378">
        <v>-90.933999999999997</v>
      </c>
      <c r="C2378">
        <v>4009</v>
      </c>
      <c r="D2378">
        <v>800000</v>
      </c>
      <c r="E2378">
        <v>605</v>
      </c>
      <c r="F2378" s="3">
        <v>562.83170796034301</v>
      </c>
    </row>
    <row r="2379" spans="1:10">
      <c r="A2379">
        <v>11</v>
      </c>
      <c r="B2379">
        <v>-90.823999999999998</v>
      </c>
      <c r="C2379">
        <v>4009</v>
      </c>
      <c r="D2379">
        <v>800000</v>
      </c>
      <c r="E2379">
        <v>625</v>
      </c>
      <c r="F2379" s="3">
        <v>592.18145050057967</v>
      </c>
    </row>
    <row r="2380" spans="1:10">
      <c r="A2380">
        <v>12</v>
      </c>
      <c r="B2380">
        <v>-90.709000000000003</v>
      </c>
      <c r="C2380">
        <v>4009</v>
      </c>
      <c r="D2380">
        <v>800000</v>
      </c>
      <c r="E2380">
        <v>592</v>
      </c>
      <c r="F2380" s="3">
        <v>631.69495474545624</v>
      </c>
    </row>
    <row r="2381" spans="1:10">
      <c r="A2381">
        <v>13</v>
      </c>
      <c r="B2381">
        <v>-90.594999999999999</v>
      </c>
      <c r="C2381">
        <v>4009</v>
      </c>
      <c r="D2381">
        <v>800000</v>
      </c>
      <c r="E2381">
        <v>614</v>
      </c>
      <c r="F2381" s="3">
        <v>676.94692395963841</v>
      </c>
    </row>
    <row r="2382" spans="1:10">
      <c r="A2382">
        <v>14</v>
      </c>
      <c r="B2382">
        <v>-90.486999999999995</v>
      </c>
      <c r="C2382">
        <v>4009</v>
      </c>
      <c r="D2382">
        <v>800000</v>
      </c>
      <c r="E2382">
        <v>731</v>
      </c>
      <c r="F2382" s="3">
        <v>720.07163158640481</v>
      </c>
    </row>
    <row r="2383" spans="1:10">
      <c r="A2383">
        <v>15</v>
      </c>
      <c r="B2383">
        <v>-90.372</v>
      </c>
      <c r="C2383">
        <v>4009</v>
      </c>
      <c r="D2383">
        <v>800000</v>
      </c>
      <c r="E2383">
        <v>797</v>
      </c>
      <c r="F2383" s="3">
        <v>758.56505659318464</v>
      </c>
    </row>
    <row r="2384" spans="1:10">
      <c r="A2384">
        <v>16</v>
      </c>
      <c r="B2384">
        <v>-90.256</v>
      </c>
      <c r="C2384">
        <v>4009</v>
      </c>
      <c r="D2384">
        <v>800000</v>
      </c>
      <c r="E2384">
        <v>776</v>
      </c>
      <c r="F2384" s="3">
        <v>781.77719934603942</v>
      </c>
    </row>
    <row r="2385" spans="1:6">
      <c r="A2385">
        <v>17</v>
      </c>
      <c r="B2385">
        <v>-90.14</v>
      </c>
      <c r="C2385">
        <v>4009</v>
      </c>
      <c r="D2385">
        <v>800000</v>
      </c>
      <c r="E2385">
        <v>831</v>
      </c>
      <c r="F2385" s="3">
        <v>784.32891755579294</v>
      </c>
    </row>
    <row r="2386" spans="1:6">
      <c r="A2386">
        <v>18</v>
      </c>
      <c r="B2386">
        <v>-90.025000000000006</v>
      </c>
      <c r="C2386">
        <v>4009</v>
      </c>
      <c r="D2386">
        <v>800000</v>
      </c>
      <c r="E2386">
        <v>772</v>
      </c>
      <c r="F2386" s="3">
        <v>766.57944075046191</v>
      </c>
    </row>
    <row r="2387" spans="1:6">
      <c r="A2387">
        <v>19</v>
      </c>
      <c r="B2387">
        <v>-89.918999999999997</v>
      </c>
      <c r="C2387">
        <v>4009</v>
      </c>
      <c r="D2387">
        <v>800000</v>
      </c>
      <c r="E2387">
        <v>688</v>
      </c>
      <c r="F2387" s="3">
        <v>736.64144728233896</v>
      </c>
    </row>
    <row r="2388" spans="1:6">
      <c r="A2388">
        <v>20</v>
      </c>
      <c r="B2388">
        <v>-89.805999999999997</v>
      </c>
      <c r="C2388">
        <v>4009</v>
      </c>
      <c r="D2388">
        <v>800000</v>
      </c>
      <c r="E2388">
        <v>710</v>
      </c>
      <c r="F2388" s="3">
        <v>697.56417534850129</v>
      </c>
    </row>
    <row r="2389" spans="1:6">
      <c r="A2389">
        <v>21</v>
      </c>
      <c r="B2389">
        <v>-89.691000000000003</v>
      </c>
      <c r="C2389">
        <v>4009</v>
      </c>
      <c r="D2389">
        <v>800000</v>
      </c>
      <c r="E2389">
        <v>635</v>
      </c>
      <c r="F2389" s="3">
        <v>658.00644596182678</v>
      </c>
    </row>
    <row r="2390" spans="1:6">
      <c r="A2390">
        <v>22</v>
      </c>
      <c r="B2390">
        <v>-89.576999999999998</v>
      </c>
      <c r="C2390">
        <v>4009</v>
      </c>
      <c r="D2390">
        <v>800000</v>
      </c>
      <c r="E2390">
        <v>623</v>
      </c>
      <c r="F2390" s="3">
        <v>624.90414157513067</v>
      </c>
    </row>
    <row r="2391" spans="1:6">
      <c r="A2391">
        <v>23</v>
      </c>
      <c r="B2391">
        <v>-89.457999999999998</v>
      </c>
      <c r="C2391">
        <v>4009</v>
      </c>
      <c r="D2391">
        <v>800000</v>
      </c>
      <c r="E2391">
        <v>632</v>
      </c>
      <c r="F2391" s="3">
        <v>599.83879870890314</v>
      </c>
    </row>
    <row r="2392" spans="1:6">
      <c r="A2392">
        <v>24</v>
      </c>
      <c r="B2392">
        <v>-89.341999999999999</v>
      </c>
      <c r="C2392">
        <v>4009</v>
      </c>
      <c r="D2392">
        <v>800000</v>
      </c>
      <c r="E2392">
        <v>578</v>
      </c>
      <c r="F2392" s="3">
        <v>584.69420442397643</v>
      </c>
    </row>
    <row r="2393" spans="1:6">
      <c r="A2393">
        <v>25</v>
      </c>
      <c r="B2393">
        <v>-89.234999999999999</v>
      </c>
      <c r="C2393">
        <v>4009</v>
      </c>
      <c r="D2393">
        <v>800000</v>
      </c>
      <c r="E2393">
        <v>622</v>
      </c>
      <c r="F2393" s="3">
        <v>577.29434982760733</v>
      </c>
    </row>
    <row r="2394" spans="1:6">
      <c r="A2394">
        <v>26</v>
      </c>
      <c r="B2394">
        <v>-89.13</v>
      </c>
      <c r="C2394">
        <v>4009</v>
      </c>
      <c r="D2394">
        <v>800000</v>
      </c>
      <c r="E2394">
        <v>574</v>
      </c>
      <c r="F2394" s="3">
        <v>574.34040584828927</v>
      </c>
    </row>
    <row r="2395" spans="1:6">
      <c r="A2395">
        <v>27</v>
      </c>
      <c r="B2395">
        <v>-89.016000000000005</v>
      </c>
      <c r="C2395">
        <v>4009</v>
      </c>
      <c r="D2395">
        <v>800000</v>
      </c>
      <c r="E2395">
        <v>564</v>
      </c>
      <c r="F2395" s="3">
        <v>574.15132879190344</v>
      </c>
    </row>
    <row r="2396" spans="1:6">
      <c r="A2396">
        <v>28</v>
      </c>
      <c r="B2396">
        <v>-88.896000000000001</v>
      </c>
      <c r="C2396">
        <v>4009</v>
      </c>
      <c r="D2396">
        <v>800000</v>
      </c>
      <c r="E2396">
        <v>566</v>
      </c>
      <c r="F2396" s="3">
        <v>575.81412565708547</v>
      </c>
    </row>
    <row r="2397" spans="1:6">
      <c r="A2397">
        <v>29</v>
      </c>
      <c r="B2397">
        <v>-88.790999999999997</v>
      </c>
      <c r="C2397">
        <v>4009</v>
      </c>
      <c r="D2397">
        <v>800000</v>
      </c>
      <c r="E2397">
        <v>540</v>
      </c>
      <c r="F2397" s="3">
        <v>578.03594955102415</v>
      </c>
    </row>
    <row r="2398" spans="1:6">
      <c r="A2398">
        <v>30</v>
      </c>
      <c r="B2398">
        <v>-88.671999999999997</v>
      </c>
      <c r="C2398">
        <v>4009</v>
      </c>
      <c r="D2398">
        <v>800000</v>
      </c>
      <c r="E2398">
        <v>538</v>
      </c>
      <c r="F2398" s="3">
        <v>580.93163156646631</v>
      </c>
    </row>
    <row r="2399" spans="1:6">
      <c r="A2399">
        <v>31</v>
      </c>
      <c r="B2399">
        <v>-88.56</v>
      </c>
      <c r="C2399">
        <v>4009</v>
      </c>
      <c r="D2399">
        <v>800000</v>
      </c>
      <c r="E2399">
        <v>566</v>
      </c>
      <c r="F2399" s="3">
        <v>583.80551289264838</v>
      </c>
    </row>
    <row r="2400" spans="1:6">
      <c r="A2400">
        <v>32</v>
      </c>
      <c r="B2400">
        <v>-88.451999999999998</v>
      </c>
      <c r="C2400">
        <v>4009</v>
      </c>
      <c r="D2400">
        <v>800000</v>
      </c>
      <c r="E2400">
        <v>676</v>
      </c>
      <c r="F2400" s="3">
        <v>586.6259658462767</v>
      </c>
    </row>
    <row r="2401" spans="1:1">
      <c r="A2401" t="s">
        <v>0</v>
      </c>
    </row>
    <row r="2402" spans="1:1">
      <c r="A2402" t="s">
        <v>0</v>
      </c>
    </row>
    <row r="2403" spans="1:1">
      <c r="A2403" t="s">
        <v>0</v>
      </c>
    </row>
    <row r="2404" spans="1:1">
      <c r="A2404" t="s">
        <v>0</v>
      </c>
    </row>
    <row r="2405" spans="1:1">
      <c r="A2405" t="s">
        <v>229</v>
      </c>
    </row>
    <row r="2406" spans="1:1">
      <c r="A2406" t="s">
        <v>2</v>
      </c>
    </row>
    <row r="2407" spans="1:1">
      <c r="A2407" t="s">
        <v>3</v>
      </c>
    </row>
    <row r="2408" spans="1:1">
      <c r="A2408" t="s">
        <v>4</v>
      </c>
    </row>
    <row r="2409" spans="1:1">
      <c r="A2409" t="s">
        <v>82</v>
      </c>
    </row>
    <row r="2410" spans="1:1">
      <c r="A2410" t="s">
        <v>230</v>
      </c>
    </row>
    <row r="2411" spans="1:1">
      <c r="A2411" t="s">
        <v>7</v>
      </c>
    </row>
    <row r="2412" spans="1:1">
      <c r="A2412" t="s">
        <v>8</v>
      </c>
    </row>
    <row r="2413" spans="1:1">
      <c r="A2413" t="s">
        <v>9</v>
      </c>
    </row>
    <row r="2414" spans="1:1">
      <c r="A2414" t="s">
        <v>10</v>
      </c>
    </row>
    <row r="2415" spans="1:1">
      <c r="A2415" t="s">
        <v>11</v>
      </c>
    </row>
    <row r="2416" spans="1:1">
      <c r="A2416" t="s">
        <v>0</v>
      </c>
    </row>
    <row r="2417" spans="1:10">
      <c r="A2417" t="s">
        <v>0</v>
      </c>
    </row>
    <row r="2418" spans="1:10">
      <c r="A2418" t="s">
        <v>123</v>
      </c>
      <c r="B2418" t="s">
        <v>102</v>
      </c>
      <c r="C2418" t="s">
        <v>105</v>
      </c>
      <c r="D2418" t="s">
        <v>122</v>
      </c>
      <c r="E2418" t="s">
        <v>121</v>
      </c>
      <c r="F2418" t="s">
        <v>142</v>
      </c>
    </row>
    <row r="2419" spans="1:10">
      <c r="A2419">
        <v>1</v>
      </c>
      <c r="B2419">
        <v>-91.947999999999993</v>
      </c>
      <c r="C2419">
        <v>4026</v>
      </c>
      <c r="D2419">
        <v>800000</v>
      </c>
      <c r="E2419">
        <v>426</v>
      </c>
      <c r="J2419" t="s">
        <v>251</v>
      </c>
    </row>
    <row r="2420" spans="1:10">
      <c r="A2420">
        <v>2</v>
      </c>
      <c r="B2420">
        <v>-91.838999999999999</v>
      </c>
      <c r="C2420">
        <v>4026</v>
      </c>
      <c r="D2420">
        <v>800000</v>
      </c>
      <c r="E2420">
        <v>462</v>
      </c>
    </row>
    <row r="2421" spans="1:10">
      <c r="A2421">
        <v>3</v>
      </c>
      <c r="B2421">
        <v>-91.724000000000004</v>
      </c>
      <c r="C2421">
        <v>4026</v>
      </c>
      <c r="D2421">
        <v>800000</v>
      </c>
      <c r="E2421">
        <v>445</v>
      </c>
    </row>
    <row r="2422" spans="1:10">
      <c r="A2422">
        <v>4</v>
      </c>
      <c r="B2422">
        <v>-91.611999999999995</v>
      </c>
      <c r="C2422">
        <v>4026</v>
      </c>
      <c r="D2422">
        <v>800000</v>
      </c>
      <c r="E2422">
        <v>488</v>
      </c>
      <c r="F2422" s="3">
        <v>485.95509161204512</v>
      </c>
    </row>
    <row r="2423" spans="1:10">
      <c r="A2423">
        <v>5</v>
      </c>
      <c r="B2423">
        <v>-91.5</v>
      </c>
      <c r="C2423">
        <v>4026</v>
      </c>
      <c r="D2423">
        <v>800000</v>
      </c>
      <c r="E2423">
        <v>474</v>
      </c>
      <c r="F2423" s="3">
        <v>492.05081216595335</v>
      </c>
    </row>
    <row r="2424" spans="1:10">
      <c r="A2424">
        <v>6</v>
      </c>
      <c r="B2424">
        <v>-91.394000000000005</v>
      </c>
      <c r="C2424">
        <v>4026</v>
      </c>
      <c r="D2424">
        <v>800000</v>
      </c>
      <c r="E2424">
        <v>512</v>
      </c>
      <c r="F2424" s="3">
        <v>499.35938454752579</v>
      </c>
    </row>
    <row r="2425" spans="1:10">
      <c r="A2425">
        <v>7</v>
      </c>
      <c r="B2425">
        <v>-91.281000000000006</v>
      </c>
      <c r="C2425">
        <v>4026</v>
      </c>
      <c r="D2425">
        <v>800000</v>
      </c>
      <c r="E2425">
        <v>510</v>
      </c>
      <c r="F2425" s="3">
        <v>510.05903363568967</v>
      </c>
    </row>
    <row r="2426" spans="1:10">
      <c r="A2426">
        <v>8</v>
      </c>
      <c r="B2426">
        <v>-91.165000000000006</v>
      </c>
      <c r="C2426">
        <v>4026</v>
      </c>
      <c r="D2426">
        <v>800000</v>
      </c>
      <c r="E2426">
        <v>530</v>
      </c>
      <c r="F2426" s="3">
        <v>526.00363657656737</v>
      </c>
    </row>
    <row r="2427" spans="1:10">
      <c r="A2427">
        <v>9</v>
      </c>
      <c r="B2427">
        <v>-91.049000000000007</v>
      </c>
      <c r="C2427">
        <v>4026</v>
      </c>
      <c r="D2427">
        <v>800000</v>
      </c>
      <c r="E2427">
        <v>538</v>
      </c>
      <c r="F2427" s="3">
        <v>549.04131176711599</v>
      </c>
    </row>
    <row r="2428" spans="1:10">
      <c r="A2428">
        <v>10</v>
      </c>
      <c r="B2428">
        <v>-90.933999999999997</v>
      </c>
      <c r="C2428">
        <v>4026</v>
      </c>
      <c r="D2428">
        <v>800000</v>
      </c>
      <c r="E2428">
        <v>605</v>
      </c>
      <c r="F2428" s="3">
        <v>580.31323234048193</v>
      </c>
    </row>
    <row r="2429" spans="1:10">
      <c r="A2429">
        <v>11</v>
      </c>
      <c r="B2429">
        <v>-90.823999999999998</v>
      </c>
      <c r="C2429">
        <v>4026</v>
      </c>
      <c r="D2429">
        <v>800000</v>
      </c>
      <c r="E2429">
        <v>613</v>
      </c>
      <c r="F2429" s="3">
        <v>617.84620363559463</v>
      </c>
    </row>
    <row r="2430" spans="1:10">
      <c r="A2430">
        <v>12</v>
      </c>
      <c r="B2430">
        <v>-90.709000000000003</v>
      </c>
      <c r="C2430">
        <v>4026</v>
      </c>
      <c r="D2430">
        <v>800000</v>
      </c>
      <c r="E2430">
        <v>676</v>
      </c>
      <c r="F2430" s="3">
        <v>662.29330465040312</v>
      </c>
    </row>
    <row r="2431" spans="1:10">
      <c r="A2431">
        <v>13</v>
      </c>
      <c r="B2431">
        <v>-90.594999999999999</v>
      </c>
      <c r="C2431">
        <v>4026</v>
      </c>
      <c r="D2431">
        <v>800000</v>
      </c>
      <c r="E2431">
        <v>686</v>
      </c>
      <c r="F2431" s="3">
        <v>706.13772669887942</v>
      </c>
    </row>
    <row r="2432" spans="1:10">
      <c r="A2432">
        <v>14</v>
      </c>
      <c r="B2432">
        <v>-90.486999999999995</v>
      </c>
      <c r="C2432">
        <v>4026</v>
      </c>
      <c r="D2432">
        <v>800000</v>
      </c>
      <c r="E2432">
        <v>713</v>
      </c>
      <c r="F2432" s="3">
        <v>740.93329561343614</v>
      </c>
    </row>
    <row r="2433" spans="1:6">
      <c r="A2433">
        <v>15</v>
      </c>
      <c r="B2433">
        <v>-90.372</v>
      </c>
      <c r="C2433">
        <v>4026</v>
      </c>
      <c r="D2433">
        <v>800000</v>
      </c>
      <c r="E2433">
        <v>803</v>
      </c>
      <c r="F2433" s="3">
        <v>764.07732073197087</v>
      </c>
    </row>
    <row r="2434" spans="1:6">
      <c r="A2434">
        <v>16</v>
      </c>
      <c r="B2434">
        <v>-90.256</v>
      </c>
      <c r="C2434">
        <v>4026</v>
      </c>
      <c r="D2434">
        <v>800000</v>
      </c>
      <c r="E2434">
        <v>743</v>
      </c>
      <c r="F2434" s="3">
        <v>768.59300997002674</v>
      </c>
    </row>
    <row r="2435" spans="1:6">
      <c r="A2435">
        <v>17</v>
      </c>
      <c r="B2435">
        <v>-90.14</v>
      </c>
      <c r="C2435">
        <v>4026</v>
      </c>
      <c r="D2435">
        <v>800000</v>
      </c>
      <c r="E2435">
        <v>790</v>
      </c>
      <c r="F2435" s="3">
        <v>754.26477338004906</v>
      </c>
    </row>
    <row r="2436" spans="1:6">
      <c r="A2436">
        <v>18</v>
      </c>
      <c r="B2436">
        <v>-90.025000000000006</v>
      </c>
      <c r="C2436">
        <v>4026</v>
      </c>
      <c r="D2436">
        <v>800000</v>
      </c>
      <c r="E2436">
        <v>733</v>
      </c>
      <c r="F2436" s="3">
        <v>725.97605211415464</v>
      </c>
    </row>
    <row r="2437" spans="1:6">
      <c r="A2437">
        <v>19</v>
      </c>
      <c r="B2437">
        <v>-89.918999999999997</v>
      </c>
      <c r="C2437">
        <v>4026</v>
      </c>
      <c r="D2437">
        <v>800000</v>
      </c>
      <c r="E2437">
        <v>660</v>
      </c>
      <c r="F2437" s="3">
        <v>693.65228290126652</v>
      </c>
    </row>
    <row r="2438" spans="1:6">
      <c r="A2438">
        <v>20</v>
      </c>
      <c r="B2438">
        <v>-89.805999999999997</v>
      </c>
      <c r="C2438">
        <v>4026</v>
      </c>
      <c r="D2438">
        <v>800000</v>
      </c>
      <c r="E2438">
        <v>684</v>
      </c>
      <c r="F2438" s="3">
        <v>659.25991368957057</v>
      </c>
    </row>
    <row r="2439" spans="1:6">
      <c r="A2439">
        <v>21</v>
      </c>
      <c r="B2439">
        <v>-89.691000000000003</v>
      </c>
      <c r="C2439">
        <v>4026</v>
      </c>
      <c r="D2439">
        <v>800000</v>
      </c>
      <c r="E2439">
        <v>618</v>
      </c>
      <c r="F2439" s="3">
        <v>629.64195537007026</v>
      </c>
    </row>
    <row r="2440" spans="1:6">
      <c r="A2440">
        <v>22</v>
      </c>
      <c r="B2440">
        <v>-89.576999999999998</v>
      </c>
      <c r="C2440">
        <v>4026</v>
      </c>
      <c r="D2440">
        <v>800000</v>
      </c>
      <c r="E2440">
        <v>604</v>
      </c>
      <c r="F2440" s="3">
        <v>608.35677507614582</v>
      </c>
    </row>
    <row r="2441" spans="1:6">
      <c r="A2441">
        <v>23</v>
      </c>
      <c r="B2441">
        <v>-89.457999999999998</v>
      </c>
      <c r="C2441">
        <v>4026</v>
      </c>
      <c r="D2441">
        <v>800000</v>
      </c>
      <c r="E2441">
        <v>593</v>
      </c>
      <c r="F2441" s="3">
        <v>594.89348198200696</v>
      </c>
    </row>
    <row r="2442" spans="1:6">
      <c r="A2442">
        <v>24</v>
      </c>
      <c r="B2442">
        <v>-89.341999999999999</v>
      </c>
      <c r="C2442">
        <v>4026</v>
      </c>
      <c r="D2442">
        <v>800000</v>
      </c>
      <c r="E2442">
        <v>579</v>
      </c>
      <c r="F2442" s="3">
        <v>588.83859351824537</v>
      </c>
    </row>
    <row r="2443" spans="1:6">
      <c r="A2443">
        <v>25</v>
      </c>
      <c r="B2443">
        <v>-89.234999999999999</v>
      </c>
      <c r="C2443">
        <v>4026</v>
      </c>
      <c r="D2443">
        <v>800000</v>
      </c>
      <c r="E2443">
        <v>609</v>
      </c>
      <c r="F2443" s="3">
        <v>587.61723593364741</v>
      </c>
    </row>
    <row r="2444" spans="1:6">
      <c r="A2444">
        <v>26</v>
      </c>
      <c r="B2444">
        <v>-89.13</v>
      </c>
      <c r="C2444">
        <v>4026</v>
      </c>
      <c r="D2444">
        <v>800000</v>
      </c>
      <c r="E2444">
        <v>592</v>
      </c>
      <c r="F2444" s="3">
        <v>588.99178741882281</v>
      </c>
    </row>
    <row r="2445" spans="1:6">
      <c r="A2445">
        <v>27</v>
      </c>
      <c r="B2445">
        <v>-89.016000000000005</v>
      </c>
      <c r="C2445">
        <v>4026</v>
      </c>
      <c r="D2445">
        <v>800000</v>
      </c>
      <c r="E2445">
        <v>623</v>
      </c>
      <c r="F2445" s="3">
        <v>592.13181741810058</v>
      </c>
    </row>
    <row r="2446" spans="1:6">
      <c r="A2446">
        <v>28</v>
      </c>
      <c r="B2446">
        <v>-88.896000000000001</v>
      </c>
      <c r="C2446">
        <v>4026</v>
      </c>
      <c r="D2446">
        <v>800000</v>
      </c>
      <c r="E2446">
        <v>541</v>
      </c>
      <c r="F2446" s="3">
        <v>596.37293823377297</v>
      </c>
    </row>
    <row r="2447" spans="1:6">
      <c r="A2447">
        <v>29</v>
      </c>
      <c r="B2447">
        <v>-88.790999999999997</v>
      </c>
      <c r="C2447">
        <v>4026</v>
      </c>
      <c r="D2447">
        <v>800000</v>
      </c>
      <c r="E2447">
        <v>631</v>
      </c>
      <c r="F2447" s="3">
        <v>600.44086117464019</v>
      </c>
    </row>
    <row r="2448" spans="1:6">
      <c r="A2448">
        <v>30</v>
      </c>
      <c r="B2448">
        <v>-88.671999999999997</v>
      </c>
      <c r="C2448">
        <v>4026</v>
      </c>
      <c r="D2448">
        <v>800000</v>
      </c>
      <c r="E2448">
        <v>631</v>
      </c>
      <c r="F2448" s="3">
        <v>605.21481991668315</v>
      </c>
    </row>
    <row r="2449" spans="1:6">
      <c r="A2449">
        <v>31</v>
      </c>
      <c r="B2449">
        <v>-88.56</v>
      </c>
      <c r="C2449">
        <v>4026</v>
      </c>
      <c r="D2449">
        <v>800000</v>
      </c>
      <c r="E2449">
        <v>568</v>
      </c>
      <c r="F2449" s="3">
        <v>609.76835991496728</v>
      </c>
    </row>
    <row r="2450" spans="1:6">
      <c r="A2450">
        <v>32</v>
      </c>
      <c r="B2450">
        <v>-88.451999999999998</v>
      </c>
      <c r="C2450">
        <v>4026</v>
      </c>
      <c r="D2450">
        <v>800000</v>
      </c>
      <c r="E2450">
        <v>631</v>
      </c>
      <c r="F2450" s="3">
        <v>614.17808838844724</v>
      </c>
    </row>
    <row r="2451" spans="1:6">
      <c r="A2451" t="s">
        <v>0</v>
      </c>
    </row>
    <row r="2452" spans="1:6">
      <c r="A2452" t="s">
        <v>0</v>
      </c>
    </row>
    <row r="2453" spans="1:6">
      <c r="A2453" t="s">
        <v>0</v>
      </c>
    </row>
    <row r="2454" spans="1:6">
      <c r="A2454" t="s">
        <v>0</v>
      </c>
    </row>
    <row r="2455" spans="1:6">
      <c r="A2455" t="s">
        <v>231</v>
      </c>
    </row>
    <row r="2456" spans="1:6">
      <c r="A2456" t="s">
        <v>81</v>
      </c>
    </row>
    <row r="2457" spans="1:6">
      <c r="A2457" t="s">
        <v>3</v>
      </c>
    </row>
    <row r="2458" spans="1:6">
      <c r="A2458" t="s">
        <v>4</v>
      </c>
    </row>
    <row r="2459" spans="1:6">
      <c r="A2459" t="s">
        <v>82</v>
      </c>
    </row>
    <row r="2460" spans="1:6">
      <c r="A2460" t="s">
        <v>232</v>
      </c>
    </row>
    <row r="2461" spans="1:6">
      <c r="A2461" t="s">
        <v>7</v>
      </c>
    </row>
    <row r="2462" spans="1:6">
      <c r="A2462" t="s">
        <v>8</v>
      </c>
    </row>
    <row r="2463" spans="1:6">
      <c r="A2463" t="s">
        <v>9</v>
      </c>
    </row>
    <row r="2464" spans="1:6">
      <c r="A2464" t="s">
        <v>10</v>
      </c>
    </row>
    <row r="2465" spans="1:10">
      <c r="A2465" t="s">
        <v>11</v>
      </c>
    </row>
    <row r="2466" spans="1:10">
      <c r="A2466" t="s">
        <v>0</v>
      </c>
    </row>
    <row r="2467" spans="1:10">
      <c r="A2467" t="s">
        <v>0</v>
      </c>
    </row>
    <row r="2468" spans="1:10">
      <c r="A2468" t="s">
        <v>123</v>
      </c>
      <c r="B2468" t="s">
        <v>102</v>
      </c>
      <c r="C2468" t="s">
        <v>105</v>
      </c>
      <c r="D2468" t="s">
        <v>122</v>
      </c>
      <c r="E2468" t="s">
        <v>121</v>
      </c>
      <c r="F2468" t="s">
        <v>142</v>
      </c>
    </row>
    <row r="2469" spans="1:10">
      <c r="A2469">
        <v>1</v>
      </c>
      <c r="B2469">
        <v>-91.947999999999993</v>
      </c>
      <c r="C2469">
        <v>5</v>
      </c>
      <c r="D2469">
        <v>1000</v>
      </c>
      <c r="E2469">
        <v>0</v>
      </c>
      <c r="J2469" t="s">
        <v>252</v>
      </c>
    </row>
    <row r="2470" spans="1:10">
      <c r="A2470">
        <v>2</v>
      </c>
      <c r="B2470">
        <v>-91.838999999999999</v>
      </c>
      <c r="C2470">
        <v>5</v>
      </c>
      <c r="D2470">
        <v>1000</v>
      </c>
      <c r="E2470">
        <v>0</v>
      </c>
    </row>
    <row r="2471" spans="1:10">
      <c r="A2471">
        <v>3</v>
      </c>
      <c r="B2471">
        <v>-91.724000000000004</v>
      </c>
      <c r="C2471">
        <v>5</v>
      </c>
      <c r="D2471">
        <v>1000</v>
      </c>
      <c r="E2471">
        <v>0</v>
      </c>
    </row>
    <row r="2472" spans="1:10">
      <c r="A2472">
        <v>4</v>
      </c>
      <c r="B2472">
        <v>-91.611999999999995</v>
      </c>
      <c r="C2472">
        <v>5</v>
      </c>
      <c r="D2472">
        <v>1000</v>
      </c>
      <c r="E2472">
        <v>0</v>
      </c>
    </row>
    <row r="2473" spans="1:10">
      <c r="A2473">
        <v>5</v>
      </c>
      <c r="B2473">
        <v>-91.5</v>
      </c>
      <c r="C2473">
        <v>5</v>
      </c>
      <c r="D2473">
        <v>1000</v>
      </c>
      <c r="E2473">
        <v>0</v>
      </c>
    </row>
    <row r="2474" spans="1:10">
      <c r="A2474">
        <v>6</v>
      </c>
      <c r="B2474">
        <v>-91.394000000000005</v>
      </c>
      <c r="C2474">
        <v>5</v>
      </c>
      <c r="D2474">
        <v>1000</v>
      </c>
      <c r="E2474">
        <v>1</v>
      </c>
    </row>
    <row r="2475" spans="1:10">
      <c r="A2475">
        <v>7</v>
      </c>
      <c r="B2475">
        <v>-91.281000000000006</v>
      </c>
      <c r="C2475">
        <v>5</v>
      </c>
      <c r="D2475">
        <v>1000</v>
      </c>
      <c r="E2475">
        <v>0</v>
      </c>
    </row>
    <row r="2476" spans="1:10">
      <c r="A2476">
        <v>8</v>
      </c>
      <c r="B2476">
        <v>-91.165000000000006</v>
      </c>
      <c r="C2476">
        <v>5</v>
      </c>
      <c r="D2476">
        <v>1000</v>
      </c>
      <c r="E2476">
        <v>0</v>
      </c>
    </row>
    <row r="2477" spans="1:10">
      <c r="A2477">
        <v>9</v>
      </c>
      <c r="B2477">
        <v>-91.049000000000007</v>
      </c>
      <c r="C2477">
        <v>5</v>
      </c>
      <c r="D2477">
        <v>1000</v>
      </c>
      <c r="E2477">
        <v>0</v>
      </c>
    </row>
    <row r="2478" spans="1:10">
      <c r="A2478">
        <v>10</v>
      </c>
      <c r="B2478">
        <v>-90.933999999999997</v>
      </c>
      <c r="C2478">
        <v>5</v>
      </c>
      <c r="D2478">
        <v>1000</v>
      </c>
      <c r="E2478">
        <v>0</v>
      </c>
    </row>
    <row r="2479" spans="1:10">
      <c r="A2479">
        <v>11</v>
      </c>
      <c r="B2479">
        <v>-90.823999999999998</v>
      </c>
      <c r="C2479">
        <v>5</v>
      </c>
      <c r="D2479">
        <v>1000</v>
      </c>
      <c r="E2479">
        <v>0</v>
      </c>
    </row>
    <row r="2480" spans="1:10">
      <c r="A2480">
        <v>12</v>
      </c>
      <c r="B2480">
        <v>-90.709000000000003</v>
      </c>
      <c r="C2480">
        <v>5</v>
      </c>
      <c r="D2480">
        <v>1000</v>
      </c>
      <c r="E2480">
        <v>0</v>
      </c>
    </row>
    <row r="2481" spans="1:5">
      <c r="A2481">
        <v>13</v>
      </c>
      <c r="B2481">
        <v>-90.594999999999999</v>
      </c>
      <c r="C2481">
        <v>5</v>
      </c>
      <c r="D2481">
        <v>1000</v>
      </c>
      <c r="E2481">
        <v>0</v>
      </c>
    </row>
    <row r="2482" spans="1:5">
      <c r="A2482">
        <v>14</v>
      </c>
      <c r="B2482">
        <v>-90.486999999999995</v>
      </c>
      <c r="C2482">
        <v>5</v>
      </c>
      <c r="D2482">
        <v>1000</v>
      </c>
      <c r="E2482">
        <v>0</v>
      </c>
    </row>
    <row r="2483" spans="1:5">
      <c r="A2483">
        <v>15</v>
      </c>
      <c r="B2483">
        <v>-90.372</v>
      </c>
      <c r="C2483">
        <v>5</v>
      </c>
      <c r="D2483">
        <v>1000</v>
      </c>
      <c r="E2483">
        <v>0</v>
      </c>
    </row>
    <row r="2484" spans="1:5">
      <c r="A2484">
        <v>16</v>
      </c>
      <c r="B2484">
        <v>-90.256</v>
      </c>
      <c r="C2484">
        <v>5</v>
      </c>
      <c r="D2484">
        <v>1000</v>
      </c>
      <c r="E2484">
        <v>2</v>
      </c>
    </row>
    <row r="2485" spans="1:5">
      <c r="A2485">
        <v>17</v>
      </c>
      <c r="B2485">
        <v>-90.14</v>
      </c>
      <c r="C2485">
        <v>5</v>
      </c>
      <c r="D2485">
        <v>1000</v>
      </c>
      <c r="E2485">
        <v>0</v>
      </c>
    </row>
    <row r="2486" spans="1:5">
      <c r="A2486">
        <v>18</v>
      </c>
      <c r="B2486">
        <v>-90.025000000000006</v>
      </c>
      <c r="C2486">
        <v>5</v>
      </c>
      <c r="D2486">
        <v>1000</v>
      </c>
      <c r="E2486">
        <v>0</v>
      </c>
    </row>
    <row r="2487" spans="1:5">
      <c r="A2487">
        <v>19</v>
      </c>
      <c r="B2487">
        <v>-89.918999999999997</v>
      </c>
      <c r="C2487">
        <v>5</v>
      </c>
      <c r="D2487">
        <v>1000</v>
      </c>
      <c r="E2487">
        <v>0</v>
      </c>
    </row>
    <row r="2488" spans="1:5">
      <c r="A2488">
        <v>20</v>
      </c>
      <c r="B2488">
        <v>-89.805999999999997</v>
      </c>
      <c r="C2488">
        <v>5</v>
      </c>
      <c r="D2488">
        <v>1000</v>
      </c>
      <c r="E2488">
        <v>0</v>
      </c>
    </row>
    <row r="2489" spans="1:5">
      <c r="A2489">
        <v>21</v>
      </c>
      <c r="B2489">
        <v>-89.691000000000003</v>
      </c>
      <c r="C2489">
        <v>5</v>
      </c>
      <c r="D2489">
        <v>1000</v>
      </c>
      <c r="E2489">
        <v>0</v>
      </c>
    </row>
    <row r="2490" spans="1:5">
      <c r="A2490">
        <v>22</v>
      </c>
      <c r="B2490">
        <v>-89.576999999999998</v>
      </c>
      <c r="C2490">
        <v>5</v>
      </c>
      <c r="D2490">
        <v>1000</v>
      </c>
      <c r="E2490">
        <v>2</v>
      </c>
    </row>
    <row r="2491" spans="1:5">
      <c r="A2491">
        <v>23</v>
      </c>
      <c r="B2491">
        <v>-89.457999999999998</v>
      </c>
      <c r="C2491">
        <v>5</v>
      </c>
      <c r="D2491">
        <v>1000</v>
      </c>
      <c r="E2491">
        <v>0</v>
      </c>
    </row>
    <row r="2492" spans="1:5">
      <c r="A2492">
        <v>24</v>
      </c>
      <c r="B2492">
        <v>-89.341999999999999</v>
      </c>
      <c r="C2492">
        <v>5</v>
      </c>
      <c r="D2492">
        <v>1000</v>
      </c>
      <c r="E2492">
        <v>0</v>
      </c>
    </row>
    <row r="2493" spans="1:5">
      <c r="A2493">
        <v>25</v>
      </c>
      <c r="B2493">
        <v>-89.234999999999999</v>
      </c>
      <c r="C2493">
        <v>5</v>
      </c>
      <c r="D2493">
        <v>1000</v>
      </c>
      <c r="E2493">
        <v>0</v>
      </c>
    </row>
    <row r="2494" spans="1:5">
      <c r="A2494">
        <v>26</v>
      </c>
      <c r="B2494">
        <v>-89.13</v>
      </c>
      <c r="C2494">
        <v>5</v>
      </c>
      <c r="D2494">
        <v>1000</v>
      </c>
      <c r="E2494">
        <v>0</v>
      </c>
    </row>
    <row r="2495" spans="1:5">
      <c r="A2495">
        <v>27</v>
      </c>
      <c r="B2495">
        <v>-89.016000000000005</v>
      </c>
      <c r="C2495">
        <v>5</v>
      </c>
      <c r="D2495">
        <v>1000</v>
      </c>
      <c r="E2495">
        <v>1</v>
      </c>
    </row>
    <row r="2496" spans="1:5">
      <c r="A2496">
        <v>28</v>
      </c>
      <c r="B2496">
        <v>-88.896000000000001</v>
      </c>
      <c r="C2496">
        <v>5</v>
      </c>
      <c r="D2496">
        <v>1000</v>
      </c>
      <c r="E2496">
        <v>0</v>
      </c>
    </row>
    <row r="2497" spans="1:5">
      <c r="A2497">
        <v>29</v>
      </c>
      <c r="B2497">
        <v>-88.790999999999997</v>
      </c>
      <c r="C2497">
        <v>5</v>
      </c>
      <c r="D2497">
        <v>1000</v>
      </c>
      <c r="E2497">
        <v>2</v>
      </c>
    </row>
    <row r="2498" spans="1:5">
      <c r="A2498">
        <v>30</v>
      </c>
      <c r="B2498">
        <v>-88.671999999999997</v>
      </c>
      <c r="C2498">
        <v>5</v>
      </c>
      <c r="D2498">
        <v>1000</v>
      </c>
      <c r="E2498">
        <v>0</v>
      </c>
    </row>
    <row r="2499" spans="1:5">
      <c r="A2499">
        <v>31</v>
      </c>
      <c r="B2499">
        <v>-88.56</v>
      </c>
      <c r="C2499">
        <v>5</v>
      </c>
      <c r="D2499">
        <v>1000</v>
      </c>
      <c r="E2499">
        <v>0</v>
      </c>
    </row>
    <row r="2500" spans="1:5">
      <c r="A2500">
        <v>32</v>
      </c>
      <c r="B2500">
        <v>-88.451999999999998</v>
      </c>
      <c r="C2500">
        <v>5</v>
      </c>
      <c r="D2500">
        <v>1000</v>
      </c>
      <c r="E2500">
        <v>0</v>
      </c>
    </row>
    <row r="2501" spans="1:5">
      <c r="A2501" t="s">
        <v>0</v>
      </c>
    </row>
    <row r="2502" spans="1:5">
      <c r="A2502" t="s">
        <v>0</v>
      </c>
    </row>
    <row r="2503" spans="1:5">
      <c r="A2503" t="s">
        <v>0</v>
      </c>
    </row>
    <row r="2504" spans="1:5">
      <c r="A2504" t="s">
        <v>0</v>
      </c>
    </row>
    <row r="2505" spans="1:5">
      <c r="A2505" t="s">
        <v>233</v>
      </c>
    </row>
    <row r="2506" spans="1:5">
      <c r="A2506" t="s">
        <v>2</v>
      </c>
    </row>
    <row r="2507" spans="1:5">
      <c r="A2507" t="s">
        <v>3</v>
      </c>
    </row>
    <row r="2508" spans="1:5">
      <c r="A2508" t="s">
        <v>4</v>
      </c>
    </row>
    <row r="2509" spans="1:5">
      <c r="A2509" t="s">
        <v>234</v>
      </c>
    </row>
    <row r="2510" spans="1:5">
      <c r="A2510" t="s">
        <v>235</v>
      </c>
    </row>
    <row r="2511" spans="1:5">
      <c r="A2511" t="s">
        <v>7</v>
      </c>
    </row>
    <row r="2512" spans="1:5">
      <c r="A2512" t="s">
        <v>8</v>
      </c>
    </row>
    <row r="2513" spans="1:10">
      <c r="A2513" t="s">
        <v>9</v>
      </c>
    </row>
    <row r="2514" spans="1:10">
      <c r="A2514" t="s">
        <v>10</v>
      </c>
    </row>
    <row r="2515" spans="1:10">
      <c r="A2515" t="s">
        <v>11</v>
      </c>
    </row>
    <row r="2516" spans="1:10">
      <c r="A2516" t="s">
        <v>0</v>
      </c>
    </row>
    <row r="2517" spans="1:10">
      <c r="A2517" t="s">
        <v>0</v>
      </c>
    </row>
    <row r="2518" spans="1:10">
      <c r="A2518" t="s">
        <v>123</v>
      </c>
      <c r="B2518" t="s">
        <v>102</v>
      </c>
      <c r="C2518" t="s">
        <v>105</v>
      </c>
      <c r="D2518" t="s">
        <v>122</v>
      </c>
      <c r="E2518" t="s">
        <v>121</v>
      </c>
      <c r="F2518" t="s">
        <v>142</v>
      </c>
    </row>
    <row r="2519" spans="1:10">
      <c r="A2519">
        <v>1</v>
      </c>
      <c r="B2519">
        <v>-91.947999999999993</v>
      </c>
      <c r="C2519">
        <v>4029</v>
      </c>
      <c r="D2519">
        <v>800000</v>
      </c>
      <c r="E2519">
        <v>379</v>
      </c>
      <c r="J2519" t="s">
        <v>253</v>
      </c>
    </row>
    <row r="2520" spans="1:10">
      <c r="A2520">
        <v>2</v>
      </c>
      <c r="B2520">
        <v>-91.838999999999999</v>
      </c>
      <c r="C2520">
        <v>4029</v>
      </c>
      <c r="D2520">
        <v>800000</v>
      </c>
      <c r="E2520">
        <v>438</v>
      </c>
    </row>
    <row r="2521" spans="1:10">
      <c r="A2521">
        <v>3</v>
      </c>
      <c r="B2521">
        <v>-91.724000000000004</v>
      </c>
      <c r="C2521">
        <v>4029</v>
      </c>
      <c r="D2521">
        <v>800000</v>
      </c>
      <c r="E2521">
        <v>476</v>
      </c>
    </row>
    <row r="2522" spans="1:10">
      <c r="A2522">
        <v>4</v>
      </c>
      <c r="B2522">
        <v>-91.611999999999995</v>
      </c>
      <c r="C2522">
        <v>4029</v>
      </c>
      <c r="D2522">
        <v>800000</v>
      </c>
      <c r="E2522">
        <v>457</v>
      </c>
      <c r="F2522" s="3">
        <v>493.26724361642084</v>
      </c>
    </row>
    <row r="2523" spans="1:10">
      <c r="A2523">
        <v>5</v>
      </c>
      <c r="B2523">
        <v>-91.5</v>
      </c>
      <c r="C2523">
        <v>4029</v>
      </c>
      <c r="D2523">
        <v>800000</v>
      </c>
      <c r="E2523">
        <v>499</v>
      </c>
      <c r="F2523" s="3">
        <v>498.33807480445802</v>
      </c>
    </row>
    <row r="2524" spans="1:10">
      <c r="A2524">
        <v>6</v>
      </c>
      <c r="B2524">
        <v>-91.394000000000005</v>
      </c>
      <c r="C2524">
        <v>4029</v>
      </c>
      <c r="D2524">
        <v>800000</v>
      </c>
      <c r="E2524">
        <v>533</v>
      </c>
      <c r="F2524" s="3">
        <v>504.00365940155757</v>
      </c>
    </row>
    <row r="2525" spans="1:10">
      <c r="A2525">
        <v>7</v>
      </c>
      <c r="B2525">
        <v>-91.281000000000006</v>
      </c>
      <c r="C2525">
        <v>4029</v>
      </c>
      <c r="D2525">
        <v>800000</v>
      </c>
      <c r="E2525">
        <v>500</v>
      </c>
      <c r="F2525" s="3">
        <v>511.62671439024416</v>
      </c>
    </row>
    <row r="2526" spans="1:10">
      <c r="A2526">
        <v>8</v>
      </c>
      <c r="B2526">
        <v>-91.165000000000006</v>
      </c>
      <c r="C2526">
        <v>4029</v>
      </c>
      <c r="D2526">
        <v>800000</v>
      </c>
      <c r="E2526">
        <v>540</v>
      </c>
      <c r="F2526" s="3">
        <v>522.13861742202926</v>
      </c>
    </row>
    <row r="2527" spans="1:10">
      <c r="A2527">
        <v>9</v>
      </c>
      <c r="B2527">
        <v>-91.049000000000007</v>
      </c>
      <c r="C2527">
        <v>4029</v>
      </c>
      <c r="D2527">
        <v>800000</v>
      </c>
      <c r="E2527">
        <v>562</v>
      </c>
      <c r="F2527" s="3">
        <v>536.61161017563336</v>
      </c>
    </row>
    <row r="2528" spans="1:10">
      <c r="A2528">
        <v>10</v>
      </c>
      <c r="B2528">
        <v>-90.933999999999997</v>
      </c>
      <c r="C2528">
        <v>4029</v>
      </c>
      <c r="D2528">
        <v>800000</v>
      </c>
      <c r="E2528">
        <v>558</v>
      </c>
      <c r="F2528" s="3">
        <v>556.07146931973011</v>
      </c>
    </row>
    <row r="2529" spans="1:6">
      <c r="A2529">
        <v>11</v>
      </c>
      <c r="B2529">
        <v>-90.823999999999998</v>
      </c>
      <c r="C2529">
        <v>4029</v>
      </c>
      <c r="D2529">
        <v>800000</v>
      </c>
      <c r="E2529">
        <v>581</v>
      </c>
      <c r="F2529" s="3">
        <v>580.14120380625832</v>
      </c>
    </row>
    <row r="2530" spans="1:6">
      <c r="A2530">
        <v>12</v>
      </c>
      <c r="B2530">
        <v>-90.709000000000003</v>
      </c>
      <c r="C2530">
        <v>4029</v>
      </c>
      <c r="D2530">
        <v>800000</v>
      </c>
      <c r="E2530">
        <v>601</v>
      </c>
      <c r="F2530" s="3">
        <v>610.81291658507496</v>
      </c>
    </row>
    <row r="2531" spans="1:6">
      <c r="A2531">
        <v>13</v>
      </c>
      <c r="B2531">
        <v>-90.594999999999999</v>
      </c>
      <c r="C2531">
        <v>4029</v>
      </c>
      <c r="D2531">
        <v>800000</v>
      </c>
      <c r="E2531">
        <v>634</v>
      </c>
      <c r="F2531" s="3">
        <v>645.23223325644051</v>
      </c>
    </row>
    <row r="2532" spans="1:6">
      <c r="A2532">
        <v>14</v>
      </c>
      <c r="B2532">
        <v>-90.486999999999995</v>
      </c>
      <c r="C2532">
        <v>4029</v>
      </c>
      <c r="D2532">
        <v>800000</v>
      </c>
      <c r="E2532">
        <v>698</v>
      </c>
      <c r="F2532" s="3">
        <v>678.79200026204319</v>
      </c>
    </row>
    <row r="2533" spans="1:6">
      <c r="A2533">
        <v>15</v>
      </c>
      <c r="B2533">
        <v>-90.372</v>
      </c>
      <c r="C2533">
        <v>4029</v>
      </c>
      <c r="D2533">
        <v>800000</v>
      </c>
      <c r="E2533">
        <v>701</v>
      </c>
      <c r="F2533" s="3">
        <v>711.51411575004772</v>
      </c>
    </row>
    <row r="2534" spans="1:6">
      <c r="A2534">
        <v>16</v>
      </c>
      <c r="B2534">
        <v>-90.256</v>
      </c>
      <c r="C2534">
        <v>4029</v>
      </c>
      <c r="D2534">
        <v>800000</v>
      </c>
      <c r="E2534">
        <v>729</v>
      </c>
      <c r="F2534" s="3">
        <v>736.82532801609807</v>
      </c>
    </row>
    <row r="2535" spans="1:6">
      <c r="A2535">
        <v>17</v>
      </c>
      <c r="B2535">
        <v>-90.14</v>
      </c>
      <c r="C2535">
        <v>4029</v>
      </c>
      <c r="D2535">
        <v>800000</v>
      </c>
      <c r="E2535">
        <v>742</v>
      </c>
      <c r="F2535" s="3">
        <v>750.60124313504696</v>
      </c>
    </row>
    <row r="2536" spans="1:6">
      <c r="A2536">
        <v>18</v>
      </c>
      <c r="B2536">
        <v>-90.025000000000006</v>
      </c>
      <c r="C2536">
        <v>4029</v>
      </c>
      <c r="D2536">
        <v>800000</v>
      </c>
      <c r="E2536">
        <v>733</v>
      </c>
      <c r="F2536" s="3">
        <v>751.0706327985929</v>
      </c>
    </row>
    <row r="2537" spans="1:6">
      <c r="A2537">
        <v>19</v>
      </c>
      <c r="B2537">
        <v>-89.918999999999997</v>
      </c>
      <c r="C2537">
        <v>4029</v>
      </c>
      <c r="D2537">
        <v>800000</v>
      </c>
      <c r="E2537">
        <v>758</v>
      </c>
      <c r="F2537" s="3">
        <v>740.44374677120493</v>
      </c>
    </row>
    <row r="2538" spans="1:6">
      <c r="A2538">
        <v>20</v>
      </c>
      <c r="B2538">
        <v>-89.805999999999997</v>
      </c>
      <c r="C2538">
        <v>4029</v>
      </c>
      <c r="D2538">
        <v>800000</v>
      </c>
      <c r="E2538">
        <v>781</v>
      </c>
      <c r="F2538" s="3">
        <v>720.05493394743314</v>
      </c>
    </row>
    <row r="2539" spans="1:6">
      <c r="A2539">
        <v>21</v>
      </c>
      <c r="B2539">
        <v>-89.691000000000003</v>
      </c>
      <c r="C2539">
        <v>4029</v>
      </c>
      <c r="D2539">
        <v>800000</v>
      </c>
      <c r="E2539">
        <v>714</v>
      </c>
      <c r="F2539" s="3">
        <v>693.82614348285892</v>
      </c>
    </row>
    <row r="2540" spans="1:6">
      <c r="A2540">
        <v>22</v>
      </c>
      <c r="B2540">
        <v>-89.576999999999998</v>
      </c>
      <c r="C2540">
        <v>4029</v>
      </c>
      <c r="D2540">
        <v>800000</v>
      </c>
      <c r="E2540">
        <v>597</v>
      </c>
      <c r="F2540" s="3">
        <v>666.82080504631597</v>
      </c>
    </row>
    <row r="2541" spans="1:6">
      <c r="A2541">
        <v>23</v>
      </c>
      <c r="B2541">
        <v>-89.457999999999998</v>
      </c>
      <c r="C2541">
        <v>4029</v>
      </c>
      <c r="D2541">
        <v>800000</v>
      </c>
      <c r="E2541">
        <v>638</v>
      </c>
      <c r="F2541" s="3">
        <v>641.52746946238665</v>
      </c>
    </row>
    <row r="2542" spans="1:6">
      <c r="A2542">
        <v>24</v>
      </c>
      <c r="B2542">
        <v>-89.341999999999999</v>
      </c>
      <c r="C2542">
        <v>4029</v>
      </c>
      <c r="D2542">
        <v>800000</v>
      </c>
      <c r="E2542">
        <v>638</v>
      </c>
      <c r="F2542" s="3">
        <v>622.12271047519027</v>
      </c>
    </row>
    <row r="2543" spans="1:6">
      <c r="A2543">
        <v>25</v>
      </c>
      <c r="B2543">
        <v>-89.234999999999999</v>
      </c>
      <c r="C2543">
        <v>4029</v>
      </c>
      <c r="D2543">
        <v>800000</v>
      </c>
      <c r="E2543">
        <v>616</v>
      </c>
      <c r="F2543" s="3">
        <v>609.53502903976005</v>
      </c>
    </row>
    <row r="2544" spans="1:6">
      <c r="A2544">
        <v>26</v>
      </c>
      <c r="B2544">
        <v>-89.13</v>
      </c>
      <c r="C2544">
        <v>4029</v>
      </c>
      <c r="D2544">
        <v>800000</v>
      </c>
      <c r="E2544">
        <v>589</v>
      </c>
      <c r="F2544" s="3">
        <v>601.84584070944584</v>
      </c>
    </row>
    <row r="2545" spans="1:6">
      <c r="A2545">
        <v>27</v>
      </c>
      <c r="B2545">
        <v>-89.016000000000005</v>
      </c>
      <c r="C2545">
        <v>4029</v>
      </c>
      <c r="D2545">
        <v>800000</v>
      </c>
      <c r="E2545">
        <v>623</v>
      </c>
      <c r="F2545" s="3">
        <v>597.80582335569636</v>
      </c>
    </row>
    <row r="2546" spans="1:6">
      <c r="A2546">
        <v>28</v>
      </c>
      <c r="B2546">
        <v>-88.896000000000001</v>
      </c>
      <c r="C2546">
        <v>4029</v>
      </c>
      <c r="D2546">
        <v>800000</v>
      </c>
      <c r="E2546">
        <v>551</v>
      </c>
      <c r="F2546" s="3">
        <v>597.09852703211959</v>
      </c>
    </row>
    <row r="2547" spans="1:6">
      <c r="A2547">
        <v>29</v>
      </c>
      <c r="B2547">
        <v>-88.790999999999997</v>
      </c>
      <c r="C2547">
        <v>4029</v>
      </c>
      <c r="D2547">
        <v>800000</v>
      </c>
      <c r="E2547">
        <v>636</v>
      </c>
      <c r="F2547" s="3">
        <v>598.45636990557216</v>
      </c>
    </row>
    <row r="2548" spans="1:6">
      <c r="A2548">
        <v>30</v>
      </c>
      <c r="B2548">
        <v>-88.671999999999997</v>
      </c>
      <c r="C2548">
        <v>4029</v>
      </c>
      <c r="D2548">
        <v>800000</v>
      </c>
      <c r="E2548">
        <v>602</v>
      </c>
      <c r="F2548" s="3">
        <v>601.33613120843518</v>
      </c>
    </row>
    <row r="2549" spans="1:6">
      <c r="A2549">
        <v>31</v>
      </c>
      <c r="B2549">
        <v>-88.56</v>
      </c>
      <c r="C2549">
        <v>4029</v>
      </c>
      <c r="D2549">
        <v>800000</v>
      </c>
      <c r="E2549">
        <v>602</v>
      </c>
      <c r="F2549" s="3">
        <v>604.77642640682961</v>
      </c>
    </row>
    <row r="2550" spans="1:6">
      <c r="A2550">
        <v>32</v>
      </c>
      <c r="B2550">
        <v>-88.451999999999998</v>
      </c>
      <c r="C2550">
        <v>4029</v>
      </c>
      <c r="D2550">
        <v>800000</v>
      </c>
      <c r="E2550">
        <v>608</v>
      </c>
      <c r="F2550" s="3">
        <v>608.43791853651373</v>
      </c>
    </row>
    <row r="2551" spans="1:6">
      <c r="A2551" t="s">
        <v>0</v>
      </c>
    </row>
    <row r="2552" spans="1:6">
      <c r="A2552" t="s">
        <v>0</v>
      </c>
    </row>
    <row r="2553" spans="1:6">
      <c r="A2553" t="s">
        <v>0</v>
      </c>
    </row>
    <row r="2554" spans="1:6">
      <c r="A2554" t="s">
        <v>0</v>
      </c>
    </row>
    <row r="2555" spans="1:6">
      <c r="A2555" t="s">
        <v>236</v>
      </c>
    </row>
    <row r="2556" spans="1:6">
      <c r="A2556" t="s">
        <v>2</v>
      </c>
    </row>
    <row r="2557" spans="1:6">
      <c r="A2557" t="s">
        <v>3</v>
      </c>
    </row>
    <row r="2558" spans="1:6">
      <c r="A2558" t="s">
        <v>4</v>
      </c>
    </row>
    <row r="2559" spans="1:6">
      <c r="A2559" t="s">
        <v>234</v>
      </c>
    </row>
    <row r="2560" spans="1:6">
      <c r="A2560" t="s">
        <v>237</v>
      </c>
    </row>
    <row r="2561" spans="1:10">
      <c r="A2561" t="s">
        <v>7</v>
      </c>
    </row>
    <row r="2562" spans="1:10">
      <c r="A2562" t="s">
        <v>8</v>
      </c>
    </row>
    <row r="2563" spans="1:10">
      <c r="A2563" t="s">
        <v>9</v>
      </c>
    </row>
    <row r="2564" spans="1:10">
      <c r="A2564" t="s">
        <v>10</v>
      </c>
    </row>
    <row r="2565" spans="1:10">
      <c r="A2565" t="s">
        <v>11</v>
      </c>
    </row>
    <row r="2566" spans="1:10">
      <c r="A2566" t="s">
        <v>0</v>
      </c>
    </row>
    <row r="2567" spans="1:10">
      <c r="A2567" t="s">
        <v>0</v>
      </c>
    </row>
    <row r="2568" spans="1:10">
      <c r="A2568" t="s">
        <v>123</v>
      </c>
      <c r="B2568" t="s">
        <v>102</v>
      </c>
      <c r="C2568" t="s">
        <v>105</v>
      </c>
      <c r="D2568" t="s">
        <v>122</v>
      </c>
      <c r="E2568" t="s">
        <v>121</v>
      </c>
      <c r="F2568" t="s">
        <v>142</v>
      </c>
    </row>
    <row r="2569" spans="1:10">
      <c r="A2569">
        <v>1</v>
      </c>
      <c r="B2569">
        <v>-91.947999999999993</v>
      </c>
      <c r="C2569">
        <v>3978</v>
      </c>
      <c r="D2569">
        <v>800000</v>
      </c>
      <c r="E2569">
        <v>444</v>
      </c>
      <c r="J2569" t="s">
        <v>254</v>
      </c>
    </row>
    <row r="2570" spans="1:10">
      <c r="A2570">
        <v>2</v>
      </c>
      <c r="B2570">
        <v>-91.838999999999999</v>
      </c>
      <c r="C2570">
        <v>3978</v>
      </c>
      <c r="D2570">
        <v>800000</v>
      </c>
      <c r="E2570">
        <v>446</v>
      </c>
    </row>
    <row r="2571" spans="1:10">
      <c r="A2571">
        <v>3</v>
      </c>
      <c r="B2571">
        <v>-91.724000000000004</v>
      </c>
      <c r="C2571">
        <v>3978</v>
      </c>
      <c r="D2571">
        <v>800000</v>
      </c>
      <c r="E2571">
        <v>437</v>
      </c>
    </row>
    <row r="2572" spans="1:10">
      <c r="A2572">
        <v>4</v>
      </c>
      <c r="B2572">
        <v>-91.611999999999995</v>
      </c>
      <c r="C2572">
        <v>3978</v>
      </c>
      <c r="D2572">
        <v>800000</v>
      </c>
      <c r="E2572">
        <v>451</v>
      </c>
      <c r="F2572" s="3">
        <v>468.29526733664272</v>
      </c>
    </row>
    <row r="2573" spans="1:10">
      <c r="A2573">
        <v>5</v>
      </c>
      <c r="B2573">
        <v>-91.5</v>
      </c>
      <c r="C2573">
        <v>3978</v>
      </c>
      <c r="D2573">
        <v>800000</v>
      </c>
      <c r="E2573">
        <v>469</v>
      </c>
      <c r="F2573" s="3">
        <v>475.79193319059829</v>
      </c>
    </row>
    <row r="2574" spans="1:10">
      <c r="A2574">
        <v>6</v>
      </c>
      <c r="B2574">
        <v>-91.394000000000005</v>
      </c>
      <c r="C2574">
        <v>3978</v>
      </c>
      <c r="D2574">
        <v>800000</v>
      </c>
      <c r="E2574">
        <v>462</v>
      </c>
      <c r="F2574" s="3">
        <v>484.25660193414024</v>
      </c>
    </row>
    <row r="2575" spans="1:10">
      <c r="A2575">
        <v>7</v>
      </c>
      <c r="B2575">
        <v>-91.281000000000006</v>
      </c>
      <c r="C2575">
        <v>3978</v>
      </c>
      <c r="D2575">
        <v>800000</v>
      </c>
      <c r="E2575">
        <v>531</v>
      </c>
      <c r="F2575" s="3">
        <v>495.40163758618041</v>
      </c>
    </row>
    <row r="2576" spans="1:10">
      <c r="A2576">
        <v>8</v>
      </c>
      <c r="B2576">
        <v>-91.165000000000006</v>
      </c>
      <c r="C2576">
        <v>3978</v>
      </c>
      <c r="D2576">
        <v>800000</v>
      </c>
      <c r="E2576">
        <v>539</v>
      </c>
      <c r="F2576" s="3">
        <v>509.9138510324774</v>
      </c>
    </row>
    <row r="2577" spans="1:6">
      <c r="A2577">
        <v>9</v>
      </c>
      <c r="B2577">
        <v>-91.049000000000007</v>
      </c>
      <c r="C2577">
        <v>3978</v>
      </c>
      <c r="D2577">
        <v>800000</v>
      </c>
      <c r="E2577">
        <v>551</v>
      </c>
      <c r="F2577" s="3">
        <v>528.30405040844187</v>
      </c>
    </row>
    <row r="2578" spans="1:6">
      <c r="A2578">
        <v>10</v>
      </c>
      <c r="B2578">
        <v>-90.933999999999997</v>
      </c>
      <c r="C2578">
        <v>3978</v>
      </c>
      <c r="D2578">
        <v>800000</v>
      </c>
      <c r="E2578">
        <v>559</v>
      </c>
      <c r="F2578" s="3">
        <v>550.83140414285435</v>
      </c>
    </row>
    <row r="2579" spans="1:6">
      <c r="A2579">
        <v>11</v>
      </c>
      <c r="B2579">
        <v>-90.823999999999998</v>
      </c>
      <c r="C2579">
        <v>3978</v>
      </c>
      <c r="D2579">
        <v>800000</v>
      </c>
      <c r="E2579">
        <v>548</v>
      </c>
      <c r="F2579" s="3">
        <v>576.29408862527771</v>
      </c>
    </row>
    <row r="2580" spans="1:6">
      <c r="A2580">
        <v>12</v>
      </c>
      <c r="B2580">
        <v>-90.709000000000003</v>
      </c>
      <c r="C2580">
        <v>3978</v>
      </c>
      <c r="D2580">
        <v>800000</v>
      </c>
      <c r="E2580">
        <v>583</v>
      </c>
      <c r="F2580" s="3">
        <v>606.15169796461475</v>
      </c>
    </row>
    <row r="2581" spans="1:6">
      <c r="A2581">
        <v>13</v>
      </c>
      <c r="B2581">
        <v>-90.594999999999999</v>
      </c>
      <c r="C2581">
        <v>3978</v>
      </c>
      <c r="D2581">
        <v>800000</v>
      </c>
      <c r="E2581">
        <v>657</v>
      </c>
      <c r="F2581" s="3">
        <v>637.29020479911571</v>
      </c>
    </row>
    <row r="2582" spans="1:6">
      <c r="A2582">
        <v>14</v>
      </c>
      <c r="B2582">
        <v>-90.486999999999995</v>
      </c>
      <c r="C2582">
        <v>3978</v>
      </c>
      <c r="D2582">
        <v>800000</v>
      </c>
      <c r="E2582">
        <v>680</v>
      </c>
      <c r="F2582" s="3">
        <v>665.9463988157396</v>
      </c>
    </row>
    <row r="2583" spans="1:6">
      <c r="A2583">
        <v>15</v>
      </c>
      <c r="B2583">
        <v>-90.372</v>
      </c>
      <c r="C2583">
        <v>3978</v>
      </c>
      <c r="D2583">
        <v>800000</v>
      </c>
      <c r="E2583">
        <v>710</v>
      </c>
      <c r="F2583" s="3">
        <v>692.73652484253091</v>
      </c>
    </row>
    <row r="2584" spans="1:6">
      <c r="A2584">
        <v>16</v>
      </c>
      <c r="B2584">
        <v>-90.256</v>
      </c>
      <c r="C2584">
        <v>3978</v>
      </c>
      <c r="D2584">
        <v>800000</v>
      </c>
      <c r="E2584">
        <v>646</v>
      </c>
      <c r="F2584" s="3">
        <v>713.02320023999243</v>
      </c>
    </row>
    <row r="2585" spans="1:6">
      <c r="A2585">
        <v>17</v>
      </c>
      <c r="B2585">
        <v>-90.14</v>
      </c>
      <c r="C2585">
        <v>3978</v>
      </c>
      <c r="D2585">
        <v>800000</v>
      </c>
      <c r="E2585">
        <v>727</v>
      </c>
      <c r="F2585" s="3">
        <v>724.36959186192905</v>
      </c>
    </row>
    <row r="2586" spans="1:6">
      <c r="A2586">
        <v>18</v>
      </c>
      <c r="B2586">
        <v>-90.025000000000006</v>
      </c>
      <c r="C2586">
        <v>3978</v>
      </c>
      <c r="D2586">
        <v>800000</v>
      </c>
      <c r="E2586">
        <v>750</v>
      </c>
      <c r="F2586" s="3">
        <v>725.90492185448375</v>
      </c>
    </row>
    <row r="2587" spans="1:6">
      <c r="A2587">
        <v>19</v>
      </c>
      <c r="B2587">
        <v>-89.918999999999997</v>
      </c>
      <c r="C2587">
        <v>3978</v>
      </c>
      <c r="D2587">
        <v>800000</v>
      </c>
      <c r="E2587">
        <v>721</v>
      </c>
      <c r="F2587" s="3">
        <v>719.23745480161074</v>
      </c>
    </row>
    <row r="2588" spans="1:6">
      <c r="A2588">
        <v>20</v>
      </c>
      <c r="B2588">
        <v>-89.805999999999997</v>
      </c>
      <c r="C2588">
        <v>3978</v>
      </c>
      <c r="D2588">
        <v>800000</v>
      </c>
      <c r="E2588">
        <v>778</v>
      </c>
      <c r="F2588" s="3">
        <v>705.27300911659427</v>
      </c>
    </row>
    <row r="2589" spans="1:6">
      <c r="A2589">
        <v>21</v>
      </c>
      <c r="B2589">
        <v>-89.691000000000003</v>
      </c>
      <c r="C2589">
        <v>3978</v>
      </c>
      <c r="D2589">
        <v>800000</v>
      </c>
      <c r="E2589">
        <v>679</v>
      </c>
      <c r="F2589" s="3">
        <v>686.41085293069648</v>
      </c>
    </row>
    <row r="2590" spans="1:6">
      <c r="A2590">
        <v>22</v>
      </c>
      <c r="B2590">
        <v>-89.576999999999998</v>
      </c>
      <c r="C2590">
        <v>3978</v>
      </c>
      <c r="D2590">
        <v>800000</v>
      </c>
      <c r="E2590">
        <v>624</v>
      </c>
      <c r="F2590" s="3">
        <v>666.02132813674461</v>
      </c>
    </row>
    <row r="2591" spans="1:6">
      <c r="A2591">
        <v>23</v>
      </c>
      <c r="B2591">
        <v>-89.457999999999998</v>
      </c>
      <c r="C2591">
        <v>3978</v>
      </c>
      <c r="D2591">
        <v>800000</v>
      </c>
      <c r="E2591">
        <v>636</v>
      </c>
      <c r="F2591" s="3">
        <v>645.79829068739627</v>
      </c>
    </row>
    <row r="2592" spans="1:6">
      <c r="A2592">
        <v>24</v>
      </c>
      <c r="B2592">
        <v>-89.341999999999999</v>
      </c>
      <c r="C2592">
        <v>3978</v>
      </c>
      <c r="D2592">
        <v>800000</v>
      </c>
      <c r="E2592">
        <v>637</v>
      </c>
      <c r="F2592" s="3">
        <v>629.18175951508329</v>
      </c>
    </row>
    <row r="2593" spans="1:6">
      <c r="A2593">
        <v>25</v>
      </c>
      <c r="B2593">
        <v>-89.234999999999999</v>
      </c>
      <c r="C2593">
        <v>3978</v>
      </c>
      <c r="D2593">
        <v>800000</v>
      </c>
      <c r="E2593">
        <v>600</v>
      </c>
      <c r="F2593" s="3">
        <v>617.52974715943139</v>
      </c>
    </row>
    <row r="2594" spans="1:6">
      <c r="A2594">
        <v>26</v>
      </c>
      <c r="B2594">
        <v>-89.13</v>
      </c>
      <c r="C2594">
        <v>3978</v>
      </c>
      <c r="D2594">
        <v>800000</v>
      </c>
      <c r="E2594">
        <v>610</v>
      </c>
      <c r="F2594" s="3">
        <v>609.73343034777008</v>
      </c>
    </row>
    <row r="2595" spans="1:6">
      <c r="A2595">
        <v>27</v>
      </c>
      <c r="B2595">
        <v>-89.016000000000005</v>
      </c>
      <c r="C2595">
        <v>3978</v>
      </c>
      <c r="D2595">
        <v>800000</v>
      </c>
      <c r="E2595">
        <v>644</v>
      </c>
      <c r="F2595" s="3">
        <v>605.04205317852552</v>
      </c>
    </row>
    <row r="2596" spans="1:6">
      <c r="A2596">
        <v>28</v>
      </c>
      <c r="B2596">
        <v>-88.896000000000001</v>
      </c>
      <c r="C2596">
        <v>3978</v>
      </c>
      <c r="D2596">
        <v>800000</v>
      </c>
      <c r="E2596">
        <v>593</v>
      </c>
      <c r="F2596" s="3">
        <v>603.62221200514125</v>
      </c>
    </row>
    <row r="2597" spans="1:6">
      <c r="A2597">
        <v>29</v>
      </c>
      <c r="B2597">
        <v>-88.790999999999997</v>
      </c>
      <c r="C2597">
        <v>3978</v>
      </c>
      <c r="D2597">
        <v>800000</v>
      </c>
      <c r="E2597">
        <v>592</v>
      </c>
      <c r="F2597" s="3">
        <v>604.62527482301653</v>
      </c>
    </row>
    <row r="2598" spans="1:6">
      <c r="A2598">
        <v>30</v>
      </c>
      <c r="B2598">
        <v>-88.671999999999997</v>
      </c>
      <c r="C2598">
        <v>3978</v>
      </c>
      <c r="D2598">
        <v>800000</v>
      </c>
      <c r="E2598">
        <v>573</v>
      </c>
      <c r="F2598" s="3">
        <v>607.52762147109979</v>
      </c>
    </row>
    <row r="2599" spans="1:6">
      <c r="A2599">
        <v>31</v>
      </c>
      <c r="B2599">
        <v>-88.56</v>
      </c>
      <c r="C2599">
        <v>3978</v>
      </c>
      <c r="D2599">
        <v>800000</v>
      </c>
      <c r="E2599">
        <v>599</v>
      </c>
      <c r="F2599" s="3">
        <v>611.38119039697585</v>
      </c>
    </row>
    <row r="2600" spans="1:6">
      <c r="A2600">
        <v>32</v>
      </c>
      <c r="B2600">
        <v>-88.451999999999998</v>
      </c>
      <c r="C2600">
        <v>3978</v>
      </c>
      <c r="D2600">
        <v>800000</v>
      </c>
      <c r="E2600">
        <v>671</v>
      </c>
      <c r="F2600" s="3">
        <v>615.72430215394138</v>
      </c>
    </row>
    <row r="2601" spans="1:6">
      <c r="A2601" t="s">
        <v>0</v>
      </c>
    </row>
    <row r="2602" spans="1:6">
      <c r="A2602" t="s">
        <v>0</v>
      </c>
    </row>
    <row r="2603" spans="1:6">
      <c r="A2603" t="s">
        <v>0</v>
      </c>
    </row>
    <row r="2604" spans="1:6">
      <c r="A2604" t="s">
        <v>0</v>
      </c>
    </row>
    <row r="2605" spans="1:6">
      <c r="A2605" t="s">
        <v>238</v>
      </c>
    </row>
    <row r="2606" spans="1:6">
      <c r="A2606" t="s">
        <v>2</v>
      </c>
    </row>
    <row r="2607" spans="1:6">
      <c r="A2607" t="s">
        <v>3</v>
      </c>
    </row>
    <row r="2608" spans="1:6">
      <c r="A2608" t="s">
        <v>4</v>
      </c>
    </row>
    <row r="2609" spans="1:10">
      <c r="A2609" t="s">
        <v>234</v>
      </c>
    </row>
    <row r="2610" spans="1:10">
      <c r="A2610" t="s">
        <v>239</v>
      </c>
    </row>
    <row r="2611" spans="1:10">
      <c r="A2611" t="s">
        <v>7</v>
      </c>
    </row>
    <row r="2612" spans="1:10">
      <c r="A2612" t="s">
        <v>8</v>
      </c>
    </row>
    <row r="2613" spans="1:10">
      <c r="A2613" t="s">
        <v>9</v>
      </c>
    </row>
    <row r="2614" spans="1:10">
      <c r="A2614" t="s">
        <v>10</v>
      </c>
    </row>
    <row r="2615" spans="1:10">
      <c r="A2615" t="s">
        <v>11</v>
      </c>
    </row>
    <row r="2616" spans="1:10">
      <c r="A2616" t="s">
        <v>0</v>
      </c>
    </row>
    <row r="2617" spans="1:10">
      <c r="A2617" t="s">
        <v>0</v>
      </c>
    </row>
    <row r="2618" spans="1:10">
      <c r="A2618" t="s">
        <v>123</v>
      </c>
      <c r="B2618" t="s">
        <v>102</v>
      </c>
      <c r="C2618" t="s">
        <v>105</v>
      </c>
      <c r="D2618" t="s">
        <v>122</v>
      </c>
      <c r="E2618" t="s">
        <v>121</v>
      </c>
      <c r="F2618" t="s">
        <v>142</v>
      </c>
    </row>
    <row r="2619" spans="1:10">
      <c r="A2619">
        <v>1</v>
      </c>
      <c r="B2619">
        <v>-91.947999999999993</v>
      </c>
      <c r="C2619">
        <v>4010</v>
      </c>
      <c r="D2619">
        <v>800000</v>
      </c>
      <c r="E2619">
        <v>452</v>
      </c>
      <c r="J2619" t="s">
        <v>255</v>
      </c>
    </row>
    <row r="2620" spans="1:10">
      <c r="A2620">
        <v>2</v>
      </c>
      <c r="B2620">
        <v>-91.838999999999999</v>
      </c>
      <c r="C2620">
        <v>4010</v>
      </c>
      <c r="D2620">
        <v>800000</v>
      </c>
      <c r="E2620">
        <v>448</v>
      </c>
    </row>
    <row r="2621" spans="1:10">
      <c r="A2621">
        <v>3</v>
      </c>
      <c r="B2621">
        <v>-91.724000000000004</v>
      </c>
      <c r="C2621">
        <v>4010</v>
      </c>
      <c r="D2621">
        <v>800000</v>
      </c>
      <c r="E2621">
        <v>449</v>
      </c>
    </row>
    <row r="2622" spans="1:10">
      <c r="A2622">
        <v>4</v>
      </c>
      <c r="B2622">
        <v>-91.611999999999995</v>
      </c>
      <c r="C2622">
        <v>4010</v>
      </c>
      <c r="D2622">
        <v>800000</v>
      </c>
      <c r="E2622">
        <v>450</v>
      </c>
      <c r="F2622" s="3">
        <v>477.66450489811695</v>
      </c>
    </row>
    <row r="2623" spans="1:10">
      <c r="A2623">
        <v>5</v>
      </c>
      <c r="B2623">
        <v>-91.5</v>
      </c>
      <c r="C2623">
        <v>4010</v>
      </c>
      <c r="D2623">
        <v>800000</v>
      </c>
      <c r="E2623">
        <v>493</v>
      </c>
      <c r="F2623" s="3">
        <v>485.05039173579269</v>
      </c>
    </row>
    <row r="2624" spans="1:10">
      <c r="A2624">
        <v>6</v>
      </c>
      <c r="B2624">
        <v>-91.394000000000005</v>
      </c>
      <c r="C2624">
        <v>4010</v>
      </c>
      <c r="D2624">
        <v>800000</v>
      </c>
      <c r="E2624">
        <v>509</v>
      </c>
      <c r="F2624" s="3">
        <v>493.29915220590721</v>
      </c>
    </row>
    <row r="2625" spans="1:6">
      <c r="A2625">
        <v>7</v>
      </c>
      <c r="B2625">
        <v>-91.281000000000006</v>
      </c>
      <c r="C2625">
        <v>4010</v>
      </c>
      <c r="D2625">
        <v>800000</v>
      </c>
      <c r="E2625">
        <v>494</v>
      </c>
      <c r="F2625" s="3">
        <v>503.97385778817647</v>
      </c>
    </row>
    <row r="2626" spans="1:6">
      <c r="A2626">
        <v>8</v>
      </c>
      <c r="B2626">
        <v>-91.165000000000006</v>
      </c>
      <c r="C2626">
        <v>4010</v>
      </c>
      <c r="D2626">
        <v>800000</v>
      </c>
      <c r="E2626">
        <v>558</v>
      </c>
      <c r="F2626" s="3">
        <v>517.56706674970064</v>
      </c>
    </row>
    <row r="2627" spans="1:6">
      <c r="A2627">
        <v>9</v>
      </c>
      <c r="B2627">
        <v>-91.049000000000007</v>
      </c>
      <c r="C2627">
        <v>4010</v>
      </c>
      <c r="D2627">
        <v>800000</v>
      </c>
      <c r="E2627">
        <v>533</v>
      </c>
      <c r="F2627" s="3">
        <v>534.38608750992478</v>
      </c>
    </row>
    <row r="2628" spans="1:6">
      <c r="A2628">
        <v>10</v>
      </c>
      <c r="B2628">
        <v>-90.933999999999997</v>
      </c>
      <c r="C2628">
        <v>4010</v>
      </c>
      <c r="D2628">
        <v>800000</v>
      </c>
      <c r="E2628">
        <v>563</v>
      </c>
      <c r="F2628" s="3">
        <v>554.53213314469906</v>
      </c>
    </row>
    <row r="2629" spans="1:6">
      <c r="A2629">
        <v>11</v>
      </c>
      <c r="B2629">
        <v>-90.823999999999998</v>
      </c>
      <c r="C2629">
        <v>4010</v>
      </c>
      <c r="D2629">
        <v>800000</v>
      </c>
      <c r="E2629">
        <v>556</v>
      </c>
      <c r="F2629" s="3">
        <v>576.88028054882477</v>
      </c>
    </row>
    <row r="2630" spans="1:6">
      <c r="A2630">
        <v>12</v>
      </c>
      <c r="B2630">
        <v>-90.709000000000003</v>
      </c>
      <c r="C2630">
        <v>4010</v>
      </c>
      <c r="D2630">
        <v>800000</v>
      </c>
      <c r="E2630">
        <v>595</v>
      </c>
      <c r="F2630" s="3">
        <v>602.70817016580941</v>
      </c>
    </row>
    <row r="2631" spans="1:6">
      <c r="A2631">
        <v>13</v>
      </c>
      <c r="B2631">
        <v>-90.594999999999999</v>
      </c>
      <c r="C2631">
        <v>4010</v>
      </c>
      <c r="D2631">
        <v>800000</v>
      </c>
      <c r="E2631">
        <v>631</v>
      </c>
      <c r="F2631" s="3">
        <v>629.39293057341172</v>
      </c>
    </row>
    <row r="2632" spans="1:6">
      <c r="A2632">
        <v>14</v>
      </c>
      <c r="B2632">
        <v>-90.486999999999995</v>
      </c>
      <c r="C2632">
        <v>4010</v>
      </c>
      <c r="D2632">
        <v>800000</v>
      </c>
      <c r="E2632">
        <v>661</v>
      </c>
      <c r="F2632" s="3">
        <v>653.88826421387864</v>
      </c>
    </row>
    <row r="2633" spans="1:6">
      <c r="A2633">
        <v>15</v>
      </c>
      <c r="B2633">
        <v>-90.372</v>
      </c>
      <c r="C2633">
        <v>4010</v>
      </c>
      <c r="D2633">
        <v>800000</v>
      </c>
      <c r="E2633">
        <v>681</v>
      </c>
      <c r="F2633" s="3">
        <v>676.94386948680176</v>
      </c>
    </row>
    <row r="2634" spans="1:6">
      <c r="A2634">
        <v>16</v>
      </c>
      <c r="B2634">
        <v>-90.256</v>
      </c>
      <c r="C2634">
        <v>4010</v>
      </c>
      <c r="D2634">
        <v>800000</v>
      </c>
      <c r="E2634">
        <v>654</v>
      </c>
      <c r="F2634" s="3">
        <v>694.83383432555206</v>
      </c>
    </row>
    <row r="2635" spans="1:6">
      <c r="A2635">
        <v>17</v>
      </c>
      <c r="B2635">
        <v>-90.14</v>
      </c>
      <c r="C2635">
        <v>4010</v>
      </c>
      <c r="D2635">
        <v>800000</v>
      </c>
      <c r="E2635">
        <v>716</v>
      </c>
      <c r="F2635" s="3">
        <v>705.62230249918673</v>
      </c>
    </row>
    <row r="2636" spans="1:6">
      <c r="A2636">
        <v>18</v>
      </c>
      <c r="B2636">
        <v>-90.025000000000006</v>
      </c>
      <c r="C2636">
        <v>4010</v>
      </c>
      <c r="D2636">
        <v>800000</v>
      </c>
      <c r="E2636">
        <v>776</v>
      </c>
      <c r="F2636" s="3">
        <v>708.54196902204558</v>
      </c>
    </row>
    <row r="2637" spans="1:6">
      <c r="A2637">
        <v>19</v>
      </c>
      <c r="B2637">
        <v>-89.918999999999997</v>
      </c>
      <c r="C2637">
        <v>4010</v>
      </c>
      <c r="D2637">
        <v>800000</v>
      </c>
      <c r="E2637">
        <v>697</v>
      </c>
      <c r="F2637" s="3">
        <v>704.64577890791725</v>
      </c>
    </row>
    <row r="2638" spans="1:6">
      <c r="A2638">
        <v>20</v>
      </c>
      <c r="B2638">
        <v>-89.805999999999997</v>
      </c>
      <c r="C2638">
        <v>4010</v>
      </c>
      <c r="D2638">
        <v>800000</v>
      </c>
      <c r="E2638">
        <v>661</v>
      </c>
      <c r="F2638" s="3">
        <v>694.71796421512499</v>
      </c>
    </row>
    <row r="2639" spans="1:6">
      <c r="A2639">
        <v>21</v>
      </c>
      <c r="B2639">
        <v>-89.691000000000003</v>
      </c>
      <c r="C2639">
        <v>4010</v>
      </c>
      <c r="D2639">
        <v>800000</v>
      </c>
      <c r="E2639">
        <v>710</v>
      </c>
      <c r="F2639" s="3">
        <v>680.43368787681118</v>
      </c>
    </row>
    <row r="2640" spans="1:6">
      <c r="A2640">
        <v>22</v>
      </c>
      <c r="B2640">
        <v>-89.576999999999998</v>
      </c>
      <c r="C2640">
        <v>4010</v>
      </c>
      <c r="D2640">
        <v>800000</v>
      </c>
      <c r="E2640">
        <v>634</v>
      </c>
      <c r="F2640" s="3">
        <v>664.37812319996442</v>
      </c>
    </row>
    <row r="2641" spans="1:6">
      <c r="A2641">
        <v>23</v>
      </c>
      <c r="B2641">
        <v>-89.457999999999998</v>
      </c>
      <c r="C2641">
        <v>4010</v>
      </c>
      <c r="D2641">
        <v>800000</v>
      </c>
      <c r="E2641">
        <v>631</v>
      </c>
      <c r="F2641" s="3">
        <v>647.91639685652285</v>
      </c>
    </row>
    <row r="2642" spans="1:6">
      <c r="A2642">
        <v>24</v>
      </c>
      <c r="B2642">
        <v>-89.341999999999999</v>
      </c>
      <c r="C2642">
        <v>4010</v>
      </c>
      <c r="D2642">
        <v>800000</v>
      </c>
      <c r="E2642">
        <v>646</v>
      </c>
      <c r="F2642" s="3">
        <v>633.94087450582265</v>
      </c>
    </row>
    <row r="2643" spans="1:6">
      <c r="A2643">
        <v>25</v>
      </c>
      <c r="B2643">
        <v>-89.234999999999999</v>
      </c>
      <c r="C2643">
        <v>4010</v>
      </c>
      <c r="D2643">
        <v>800000</v>
      </c>
      <c r="E2643">
        <v>653</v>
      </c>
      <c r="F2643" s="3">
        <v>623.80901479253259</v>
      </c>
    </row>
    <row r="2644" spans="1:6">
      <c r="A2644">
        <v>26</v>
      </c>
      <c r="B2644">
        <v>-89.13</v>
      </c>
      <c r="C2644">
        <v>4010</v>
      </c>
      <c r="D2644">
        <v>800000</v>
      </c>
      <c r="E2644">
        <v>645</v>
      </c>
      <c r="F2644" s="3">
        <v>616.77457737952432</v>
      </c>
    </row>
    <row r="2645" spans="1:6">
      <c r="A2645">
        <v>27</v>
      </c>
      <c r="B2645">
        <v>-89.016000000000005</v>
      </c>
      <c r="C2645">
        <v>4010</v>
      </c>
      <c r="D2645">
        <v>800000</v>
      </c>
      <c r="E2645">
        <v>598</v>
      </c>
      <c r="F2645" s="3">
        <v>612.30879626676608</v>
      </c>
    </row>
    <row r="2646" spans="1:6">
      <c r="A2646">
        <v>28</v>
      </c>
      <c r="B2646">
        <v>-88.896000000000001</v>
      </c>
      <c r="C2646">
        <v>4010</v>
      </c>
      <c r="D2646">
        <v>800000</v>
      </c>
      <c r="E2646">
        <v>582</v>
      </c>
      <c r="F2646" s="3">
        <v>610.71225312750471</v>
      </c>
    </row>
    <row r="2647" spans="1:6">
      <c r="A2647">
        <v>29</v>
      </c>
      <c r="B2647">
        <v>-88.790999999999997</v>
      </c>
      <c r="C2647">
        <v>4010</v>
      </c>
      <c r="D2647">
        <v>800000</v>
      </c>
      <c r="E2647">
        <v>590</v>
      </c>
      <c r="F2647" s="3">
        <v>611.39482620901413</v>
      </c>
    </row>
    <row r="2648" spans="1:6">
      <c r="A2648">
        <v>30</v>
      </c>
      <c r="B2648">
        <v>-88.671999999999997</v>
      </c>
      <c r="C2648">
        <v>4010</v>
      </c>
      <c r="D2648">
        <v>800000</v>
      </c>
      <c r="E2648">
        <v>605</v>
      </c>
      <c r="F2648" s="3">
        <v>613.8880913671203</v>
      </c>
    </row>
    <row r="2649" spans="1:6">
      <c r="A2649">
        <v>31</v>
      </c>
      <c r="B2649">
        <v>-88.56</v>
      </c>
      <c r="C2649">
        <v>4010</v>
      </c>
      <c r="D2649">
        <v>800000</v>
      </c>
      <c r="E2649">
        <v>613</v>
      </c>
      <c r="F2649" s="3">
        <v>617.38476622170685</v>
      </c>
    </row>
    <row r="2650" spans="1:6">
      <c r="A2650">
        <v>32</v>
      </c>
      <c r="B2650">
        <v>-88.451999999999998</v>
      </c>
      <c r="C2650">
        <v>4010</v>
      </c>
      <c r="D2650">
        <v>800000</v>
      </c>
      <c r="E2650">
        <v>662</v>
      </c>
      <c r="F2650" s="3">
        <v>621.43559163785289</v>
      </c>
    </row>
    <row r="2651" spans="1:6">
      <c r="A2651" t="s">
        <v>0</v>
      </c>
    </row>
    <row r="2652" spans="1:6">
      <c r="A2652" t="s">
        <v>0</v>
      </c>
    </row>
    <row r="2653" spans="1:6">
      <c r="A2653" t="s">
        <v>0</v>
      </c>
    </row>
    <row r="2654" spans="1:6">
      <c r="A2654" t="s">
        <v>0</v>
      </c>
    </row>
    <row r="2655" spans="1:6">
      <c r="A2655" t="s">
        <v>240</v>
      </c>
    </row>
    <row r="2656" spans="1:6">
      <c r="A2656" t="s">
        <v>2</v>
      </c>
    </row>
    <row r="2657" spans="1:10">
      <c r="A2657" t="s">
        <v>3</v>
      </c>
    </row>
    <row r="2658" spans="1:10">
      <c r="A2658" t="s">
        <v>4</v>
      </c>
    </row>
    <row r="2659" spans="1:10">
      <c r="A2659" t="s">
        <v>234</v>
      </c>
    </row>
    <row r="2660" spans="1:10">
      <c r="A2660" t="s">
        <v>241</v>
      </c>
    </row>
    <row r="2661" spans="1:10">
      <c r="A2661" t="s">
        <v>7</v>
      </c>
    </row>
    <row r="2662" spans="1:10">
      <c r="A2662" t="s">
        <v>8</v>
      </c>
    </row>
    <row r="2663" spans="1:10">
      <c r="A2663" t="s">
        <v>9</v>
      </c>
    </row>
    <row r="2664" spans="1:10">
      <c r="A2664" t="s">
        <v>10</v>
      </c>
    </row>
    <row r="2665" spans="1:10">
      <c r="A2665" t="s">
        <v>11</v>
      </c>
    </row>
    <row r="2666" spans="1:10">
      <c r="A2666" t="s">
        <v>0</v>
      </c>
    </row>
    <row r="2667" spans="1:10">
      <c r="A2667" t="s">
        <v>0</v>
      </c>
    </row>
    <row r="2668" spans="1:10">
      <c r="A2668" t="s">
        <v>123</v>
      </c>
      <c r="B2668" t="s">
        <v>102</v>
      </c>
      <c r="C2668" t="s">
        <v>105</v>
      </c>
      <c r="D2668" t="s">
        <v>122</v>
      </c>
      <c r="E2668" t="s">
        <v>121</v>
      </c>
      <c r="F2668" t="s">
        <v>142</v>
      </c>
    </row>
    <row r="2669" spans="1:10">
      <c r="A2669">
        <v>1</v>
      </c>
      <c r="B2669">
        <v>-91.947999999999993</v>
      </c>
      <c r="C2669">
        <v>4060</v>
      </c>
      <c r="D2669">
        <v>800000</v>
      </c>
      <c r="E2669">
        <v>373</v>
      </c>
      <c r="J2669" t="s">
        <v>256</v>
      </c>
    </row>
    <row r="2670" spans="1:10">
      <c r="A2670">
        <v>2</v>
      </c>
      <c r="B2670">
        <v>-91.838999999999999</v>
      </c>
      <c r="C2670">
        <v>4060</v>
      </c>
      <c r="D2670">
        <v>800000</v>
      </c>
      <c r="E2670">
        <v>440</v>
      </c>
    </row>
    <row r="2671" spans="1:10">
      <c r="A2671">
        <v>3</v>
      </c>
      <c r="B2671">
        <v>-91.724000000000004</v>
      </c>
      <c r="C2671">
        <v>4060</v>
      </c>
      <c r="D2671">
        <v>800000</v>
      </c>
      <c r="E2671">
        <v>452</v>
      </c>
    </row>
    <row r="2672" spans="1:10">
      <c r="A2672">
        <v>4</v>
      </c>
      <c r="B2672">
        <v>-91.611999999999995</v>
      </c>
      <c r="C2672">
        <v>4060</v>
      </c>
      <c r="D2672">
        <v>800000</v>
      </c>
      <c r="E2672">
        <v>463</v>
      </c>
      <c r="F2672" s="3">
        <v>495.21241501182027</v>
      </c>
    </row>
    <row r="2673" spans="1:6">
      <c r="A2673">
        <v>5</v>
      </c>
      <c r="B2673">
        <v>-91.5</v>
      </c>
      <c r="C2673">
        <v>4060</v>
      </c>
      <c r="D2673">
        <v>800000</v>
      </c>
      <c r="E2673">
        <v>469</v>
      </c>
      <c r="F2673" s="3">
        <v>501.34893469485093</v>
      </c>
    </row>
    <row r="2674" spans="1:6">
      <c r="A2674">
        <v>6</v>
      </c>
      <c r="B2674">
        <v>-91.394000000000005</v>
      </c>
      <c r="C2674">
        <v>4060</v>
      </c>
      <c r="D2674">
        <v>800000</v>
      </c>
      <c r="E2674">
        <v>538</v>
      </c>
      <c r="F2674" s="3">
        <v>508.35229727642707</v>
      </c>
    </row>
    <row r="2675" spans="1:6">
      <c r="A2675">
        <v>7</v>
      </c>
      <c r="B2675">
        <v>-91.281000000000006</v>
      </c>
      <c r="C2675">
        <v>4060</v>
      </c>
      <c r="D2675">
        <v>800000</v>
      </c>
      <c r="E2675">
        <v>556</v>
      </c>
      <c r="F2675" s="3">
        <v>517.69049294741228</v>
      </c>
    </row>
    <row r="2676" spans="1:6">
      <c r="A2676">
        <v>8</v>
      </c>
      <c r="B2676">
        <v>-91.165000000000006</v>
      </c>
      <c r="C2676">
        <v>4060</v>
      </c>
      <c r="D2676">
        <v>800000</v>
      </c>
      <c r="E2676">
        <v>559</v>
      </c>
      <c r="F2676" s="3">
        <v>530.02047451872488</v>
      </c>
    </row>
    <row r="2677" spans="1:6">
      <c r="A2677">
        <v>9</v>
      </c>
      <c r="B2677">
        <v>-91.049000000000007</v>
      </c>
      <c r="C2677">
        <v>4060</v>
      </c>
      <c r="D2677">
        <v>800000</v>
      </c>
      <c r="E2677">
        <v>538</v>
      </c>
      <c r="F2677" s="3">
        <v>545.86417179422415</v>
      </c>
    </row>
    <row r="2678" spans="1:6">
      <c r="A2678">
        <v>10</v>
      </c>
      <c r="B2678">
        <v>-90.933999999999997</v>
      </c>
      <c r="C2678">
        <v>4060</v>
      </c>
      <c r="D2678">
        <v>800000</v>
      </c>
      <c r="E2678">
        <v>590</v>
      </c>
      <c r="F2678" s="3">
        <v>565.53089250957521</v>
      </c>
    </row>
    <row r="2679" spans="1:6">
      <c r="A2679">
        <v>11</v>
      </c>
      <c r="B2679">
        <v>-90.823999999999998</v>
      </c>
      <c r="C2679">
        <v>4060</v>
      </c>
      <c r="D2679">
        <v>800000</v>
      </c>
      <c r="E2679">
        <v>575</v>
      </c>
      <c r="F2679" s="3">
        <v>588.03536042173243</v>
      </c>
    </row>
    <row r="2680" spans="1:6">
      <c r="A2680">
        <v>12</v>
      </c>
      <c r="B2680">
        <v>-90.709000000000003</v>
      </c>
      <c r="C2680">
        <v>4060</v>
      </c>
      <c r="D2680">
        <v>800000</v>
      </c>
      <c r="E2680">
        <v>603</v>
      </c>
      <c r="F2680" s="3">
        <v>614.74143453422221</v>
      </c>
    </row>
    <row r="2681" spans="1:6">
      <c r="A2681">
        <v>13</v>
      </c>
      <c r="B2681">
        <v>-90.594999999999999</v>
      </c>
      <c r="C2681">
        <v>4060</v>
      </c>
      <c r="D2681">
        <v>800000</v>
      </c>
      <c r="E2681">
        <v>650</v>
      </c>
      <c r="F2681" s="3">
        <v>642.93284673348046</v>
      </c>
    </row>
    <row r="2682" spans="1:6">
      <c r="A2682">
        <v>14</v>
      </c>
      <c r="B2682">
        <v>-90.486999999999995</v>
      </c>
      <c r="C2682">
        <v>4060</v>
      </c>
      <c r="D2682">
        <v>800000</v>
      </c>
      <c r="E2682">
        <v>662</v>
      </c>
      <c r="F2682" s="3">
        <v>669.19656088028296</v>
      </c>
    </row>
    <row r="2683" spans="1:6">
      <c r="A2683">
        <v>15</v>
      </c>
      <c r="B2683">
        <v>-90.372</v>
      </c>
      <c r="C2683">
        <v>4060</v>
      </c>
      <c r="D2683">
        <v>800000</v>
      </c>
      <c r="E2683">
        <v>665</v>
      </c>
      <c r="F2683" s="3">
        <v>694.08963617806126</v>
      </c>
    </row>
    <row r="2684" spans="1:6">
      <c r="A2684">
        <v>16</v>
      </c>
      <c r="B2684">
        <v>-90.256</v>
      </c>
      <c r="C2684">
        <v>4060</v>
      </c>
      <c r="D2684">
        <v>800000</v>
      </c>
      <c r="E2684">
        <v>706</v>
      </c>
      <c r="F2684" s="3">
        <v>713.28795328166007</v>
      </c>
    </row>
    <row r="2685" spans="1:6">
      <c r="A2685">
        <v>17</v>
      </c>
      <c r="B2685">
        <v>-90.14</v>
      </c>
      <c r="C2685">
        <v>4060</v>
      </c>
      <c r="D2685">
        <v>800000</v>
      </c>
      <c r="E2685">
        <v>752</v>
      </c>
      <c r="F2685" s="3">
        <v>724.39169388960795</v>
      </c>
    </row>
    <row r="2686" spans="1:6">
      <c r="A2686">
        <v>18</v>
      </c>
      <c r="B2686">
        <v>-90.025000000000006</v>
      </c>
      <c r="C2686">
        <v>4060</v>
      </c>
      <c r="D2686">
        <v>800000</v>
      </c>
      <c r="E2686">
        <v>725</v>
      </c>
      <c r="F2686" s="3">
        <v>726.39783728359396</v>
      </c>
    </row>
    <row r="2687" spans="1:6">
      <c r="A2687">
        <v>19</v>
      </c>
      <c r="B2687">
        <v>-89.918999999999997</v>
      </c>
      <c r="C2687">
        <v>4060</v>
      </c>
      <c r="D2687">
        <v>800000</v>
      </c>
      <c r="E2687">
        <v>732</v>
      </c>
      <c r="F2687" s="3">
        <v>720.59288938551174</v>
      </c>
    </row>
    <row r="2688" spans="1:6">
      <c r="A2688">
        <v>20</v>
      </c>
      <c r="B2688">
        <v>-89.805999999999997</v>
      </c>
      <c r="C2688">
        <v>4060</v>
      </c>
      <c r="D2688">
        <v>800000</v>
      </c>
      <c r="E2688">
        <v>721</v>
      </c>
      <c r="F2688" s="3">
        <v>707.74507540861384</v>
      </c>
    </row>
    <row r="2689" spans="1:6">
      <c r="A2689">
        <v>21</v>
      </c>
      <c r="B2689">
        <v>-89.691000000000003</v>
      </c>
      <c r="C2689">
        <v>4060</v>
      </c>
      <c r="D2689">
        <v>800000</v>
      </c>
      <c r="E2689">
        <v>684</v>
      </c>
      <c r="F2689" s="3">
        <v>689.96713965773131</v>
      </c>
    </row>
    <row r="2690" spans="1:6">
      <c r="A2690">
        <v>22</v>
      </c>
      <c r="B2690">
        <v>-89.576999999999998</v>
      </c>
      <c r="C2690">
        <v>4060</v>
      </c>
      <c r="D2690">
        <v>800000</v>
      </c>
      <c r="E2690">
        <v>671</v>
      </c>
      <c r="F2690" s="3">
        <v>670.39411812442609</v>
      </c>
    </row>
    <row r="2691" spans="1:6">
      <c r="A2691">
        <v>23</v>
      </c>
      <c r="B2691">
        <v>-89.457999999999998</v>
      </c>
      <c r="C2691">
        <v>4060</v>
      </c>
      <c r="D2691">
        <v>800000</v>
      </c>
      <c r="E2691">
        <v>672</v>
      </c>
      <c r="F2691" s="3">
        <v>650.62214750711064</v>
      </c>
    </row>
    <row r="2692" spans="1:6">
      <c r="A2692">
        <v>24</v>
      </c>
      <c r="B2692">
        <v>-89.341999999999999</v>
      </c>
      <c r="C2692">
        <v>4060</v>
      </c>
      <c r="D2692">
        <v>800000</v>
      </c>
      <c r="E2692">
        <v>605</v>
      </c>
      <c r="F2692" s="3">
        <v>634.02116631911019</v>
      </c>
    </row>
    <row r="2693" spans="1:6">
      <c r="A2693">
        <v>25</v>
      </c>
      <c r="B2693">
        <v>-89.234999999999999</v>
      </c>
      <c r="C2693">
        <v>4060</v>
      </c>
      <c r="D2693">
        <v>800000</v>
      </c>
      <c r="E2693">
        <v>586</v>
      </c>
      <c r="F2693" s="3">
        <v>622.04851172896031</v>
      </c>
    </row>
    <row r="2694" spans="1:6">
      <c r="A2694">
        <v>26</v>
      </c>
      <c r="B2694">
        <v>-89.13</v>
      </c>
      <c r="C2694">
        <v>4060</v>
      </c>
      <c r="D2694">
        <v>800000</v>
      </c>
      <c r="E2694">
        <v>611</v>
      </c>
      <c r="F2694" s="3">
        <v>613.68810379858553</v>
      </c>
    </row>
    <row r="2695" spans="1:6">
      <c r="A2695">
        <v>27</v>
      </c>
      <c r="B2695">
        <v>-89.016000000000005</v>
      </c>
      <c r="C2695">
        <v>4060</v>
      </c>
      <c r="D2695">
        <v>800000</v>
      </c>
      <c r="E2695">
        <v>659</v>
      </c>
      <c r="F2695" s="3">
        <v>608.18393067262355</v>
      </c>
    </row>
    <row r="2696" spans="1:6">
      <c r="A2696">
        <v>28</v>
      </c>
      <c r="B2696">
        <v>-88.896000000000001</v>
      </c>
      <c r="C2696">
        <v>4060</v>
      </c>
      <c r="D2696">
        <v>800000</v>
      </c>
      <c r="E2696">
        <v>575</v>
      </c>
      <c r="F2696" s="3">
        <v>605.76628197148625</v>
      </c>
    </row>
    <row r="2697" spans="1:6">
      <c r="A2697">
        <v>29</v>
      </c>
      <c r="B2697">
        <v>-88.790999999999997</v>
      </c>
      <c r="C2697">
        <v>4060</v>
      </c>
      <c r="D2697">
        <v>800000</v>
      </c>
      <c r="E2697">
        <v>631</v>
      </c>
      <c r="F2697" s="3">
        <v>605.83000257828394</v>
      </c>
    </row>
    <row r="2698" spans="1:6">
      <c r="A2698">
        <v>30</v>
      </c>
      <c r="B2698">
        <v>-88.671999999999997</v>
      </c>
      <c r="C2698">
        <v>4060</v>
      </c>
      <c r="D2698">
        <v>800000</v>
      </c>
      <c r="E2698">
        <v>597</v>
      </c>
      <c r="F2698" s="3">
        <v>607.63307894497757</v>
      </c>
    </row>
    <row r="2699" spans="1:6">
      <c r="A2699">
        <v>31</v>
      </c>
      <c r="B2699">
        <v>-88.56</v>
      </c>
      <c r="C2699">
        <v>4060</v>
      </c>
      <c r="D2699">
        <v>800000</v>
      </c>
      <c r="E2699">
        <v>622</v>
      </c>
      <c r="F2699" s="3">
        <v>610.43989750630567</v>
      </c>
    </row>
    <row r="2700" spans="1:6">
      <c r="A2700">
        <v>32</v>
      </c>
      <c r="B2700">
        <v>-88.451999999999998</v>
      </c>
      <c r="C2700">
        <v>4060</v>
      </c>
      <c r="D2700">
        <v>800000</v>
      </c>
      <c r="E2700">
        <v>607</v>
      </c>
      <c r="F2700" s="3">
        <v>613.77217507237731</v>
      </c>
    </row>
    <row r="2701" spans="1:6">
      <c r="A2701" t="s">
        <v>0</v>
      </c>
    </row>
    <row r="2702" spans="1:6">
      <c r="A2702" t="s">
        <v>0</v>
      </c>
    </row>
    <row r="2703" spans="1:6">
      <c r="A2703" t="s">
        <v>0</v>
      </c>
    </row>
    <row r="2704" spans="1:6">
      <c r="A2704" t="s">
        <v>0</v>
      </c>
    </row>
    <row r="2705" spans="1:10">
      <c r="A2705" t="s">
        <v>242</v>
      </c>
    </row>
    <row r="2706" spans="1:10">
      <c r="A2706" t="s">
        <v>2</v>
      </c>
    </row>
    <row r="2707" spans="1:10">
      <c r="A2707" t="s">
        <v>3</v>
      </c>
    </row>
    <row r="2708" spans="1:10">
      <c r="A2708" t="s">
        <v>4</v>
      </c>
    </row>
    <row r="2709" spans="1:10">
      <c r="A2709" t="s">
        <v>234</v>
      </c>
    </row>
    <row r="2710" spans="1:10">
      <c r="A2710" t="s">
        <v>243</v>
      </c>
    </row>
    <row r="2711" spans="1:10">
      <c r="A2711" t="s">
        <v>7</v>
      </c>
    </row>
    <row r="2712" spans="1:10">
      <c r="A2712" t="s">
        <v>8</v>
      </c>
    </row>
    <row r="2713" spans="1:10">
      <c r="A2713" t="s">
        <v>9</v>
      </c>
    </row>
    <row r="2714" spans="1:10">
      <c r="A2714" t="s">
        <v>10</v>
      </c>
    </row>
    <row r="2715" spans="1:10">
      <c r="A2715" t="s">
        <v>11</v>
      </c>
    </row>
    <row r="2716" spans="1:10">
      <c r="A2716" t="s">
        <v>0</v>
      </c>
    </row>
    <row r="2717" spans="1:10">
      <c r="A2717" t="s">
        <v>0</v>
      </c>
    </row>
    <row r="2718" spans="1:10">
      <c r="A2718" t="s">
        <v>123</v>
      </c>
      <c r="B2718" t="s">
        <v>102</v>
      </c>
      <c r="C2718" t="s">
        <v>105</v>
      </c>
      <c r="D2718" t="s">
        <v>122</v>
      </c>
      <c r="E2718" t="s">
        <v>121</v>
      </c>
      <c r="F2718" t="s">
        <v>142</v>
      </c>
    </row>
    <row r="2719" spans="1:10">
      <c r="A2719">
        <v>1</v>
      </c>
      <c r="B2719">
        <v>-91.947999999999993</v>
      </c>
      <c r="C2719">
        <v>4079</v>
      </c>
      <c r="D2719">
        <v>800000</v>
      </c>
      <c r="E2719">
        <v>464</v>
      </c>
      <c r="J2719" t="s">
        <v>257</v>
      </c>
    </row>
    <row r="2720" spans="1:10">
      <c r="A2720">
        <v>2</v>
      </c>
      <c r="B2720">
        <v>-91.838999999999999</v>
      </c>
      <c r="C2720">
        <v>4079</v>
      </c>
      <c r="D2720">
        <v>800000</v>
      </c>
      <c r="E2720">
        <v>416</v>
      </c>
    </row>
    <row r="2721" spans="1:6">
      <c r="A2721">
        <v>3</v>
      </c>
      <c r="B2721">
        <v>-91.724000000000004</v>
      </c>
      <c r="C2721">
        <v>4079</v>
      </c>
      <c r="D2721">
        <v>800000</v>
      </c>
      <c r="E2721">
        <v>465</v>
      </c>
    </row>
    <row r="2722" spans="1:6">
      <c r="A2722">
        <v>4</v>
      </c>
      <c r="B2722">
        <v>-91.611999999999995</v>
      </c>
      <c r="C2722">
        <v>4079</v>
      </c>
      <c r="D2722">
        <v>800000</v>
      </c>
      <c r="E2722">
        <v>464</v>
      </c>
      <c r="F2722" s="3">
        <v>505.0839309392864</v>
      </c>
    </row>
    <row r="2723" spans="1:6">
      <c r="A2723">
        <v>5</v>
      </c>
      <c r="B2723">
        <v>-91.5</v>
      </c>
      <c r="C2723">
        <v>4079</v>
      </c>
      <c r="D2723">
        <v>800000</v>
      </c>
      <c r="E2723">
        <v>505</v>
      </c>
      <c r="F2723" s="3">
        <v>509.68136464940807</v>
      </c>
    </row>
    <row r="2724" spans="1:6">
      <c r="A2724">
        <v>6</v>
      </c>
      <c r="B2724">
        <v>-91.394000000000005</v>
      </c>
      <c r="C2724">
        <v>4079</v>
      </c>
      <c r="D2724">
        <v>800000</v>
      </c>
      <c r="E2724">
        <v>528</v>
      </c>
      <c r="F2724" s="3">
        <v>514.48290860804718</v>
      </c>
    </row>
    <row r="2725" spans="1:6">
      <c r="A2725">
        <v>7</v>
      </c>
      <c r="B2725">
        <v>-91.281000000000006</v>
      </c>
      <c r="C2725">
        <v>4079</v>
      </c>
      <c r="D2725">
        <v>800000</v>
      </c>
      <c r="E2725">
        <v>535</v>
      </c>
      <c r="F2725" s="3">
        <v>520.50608544031854</v>
      </c>
    </row>
    <row r="2726" spans="1:6">
      <c r="A2726">
        <v>8</v>
      </c>
      <c r="B2726">
        <v>-91.165000000000006</v>
      </c>
      <c r="C2726">
        <v>4079</v>
      </c>
      <c r="D2726">
        <v>800000</v>
      </c>
      <c r="E2726">
        <v>533</v>
      </c>
      <c r="F2726" s="3">
        <v>528.37250213950392</v>
      </c>
    </row>
    <row r="2727" spans="1:6">
      <c r="A2727">
        <v>9</v>
      </c>
      <c r="B2727">
        <v>-91.049000000000007</v>
      </c>
      <c r="C2727">
        <v>4079</v>
      </c>
      <c r="D2727">
        <v>800000</v>
      </c>
      <c r="E2727">
        <v>572</v>
      </c>
      <c r="F2727" s="3">
        <v>538.96020316091585</v>
      </c>
    </row>
    <row r="2728" spans="1:6">
      <c r="A2728">
        <v>10</v>
      </c>
      <c r="B2728">
        <v>-90.933999999999997</v>
      </c>
      <c r="C2728">
        <v>4079</v>
      </c>
      <c r="D2728">
        <v>800000</v>
      </c>
      <c r="E2728">
        <v>582</v>
      </c>
      <c r="F2728" s="3">
        <v>553.30740607697817</v>
      </c>
    </row>
    <row r="2729" spans="1:6">
      <c r="A2729">
        <v>11</v>
      </c>
      <c r="B2729">
        <v>-90.823999999999998</v>
      </c>
      <c r="C2729">
        <v>4079</v>
      </c>
      <c r="D2729">
        <v>800000</v>
      </c>
      <c r="E2729">
        <v>561</v>
      </c>
      <c r="F2729" s="3">
        <v>571.55214967852532</v>
      </c>
    </row>
    <row r="2730" spans="1:6">
      <c r="A2730">
        <v>12</v>
      </c>
      <c r="B2730">
        <v>-90.709000000000003</v>
      </c>
      <c r="C2730">
        <v>4079</v>
      </c>
      <c r="D2730">
        <v>800000</v>
      </c>
      <c r="E2730">
        <v>589</v>
      </c>
      <c r="F2730" s="3">
        <v>595.73739564943958</v>
      </c>
    </row>
    <row r="2731" spans="1:6">
      <c r="A2731">
        <v>13</v>
      </c>
      <c r="B2731">
        <v>-90.594999999999999</v>
      </c>
      <c r="C2731">
        <v>4079</v>
      </c>
      <c r="D2731">
        <v>800000</v>
      </c>
      <c r="E2731">
        <v>608</v>
      </c>
      <c r="F2731" s="3">
        <v>624.16834688473568</v>
      </c>
    </row>
    <row r="2732" spans="1:6">
      <c r="A2732">
        <v>14</v>
      </c>
      <c r="B2732">
        <v>-90.486999999999995</v>
      </c>
      <c r="C2732">
        <v>4079</v>
      </c>
      <c r="D2732">
        <v>800000</v>
      </c>
      <c r="E2732">
        <v>609</v>
      </c>
      <c r="F2732" s="3">
        <v>653.28864367329084</v>
      </c>
    </row>
    <row r="2733" spans="1:6">
      <c r="A2733">
        <v>15</v>
      </c>
      <c r="B2733">
        <v>-90.372</v>
      </c>
      <c r="C2733">
        <v>4079</v>
      </c>
      <c r="D2733">
        <v>800000</v>
      </c>
      <c r="E2733">
        <v>733</v>
      </c>
      <c r="F2733" s="3">
        <v>683.30722647949972</v>
      </c>
    </row>
    <row r="2734" spans="1:6">
      <c r="A2734">
        <v>16</v>
      </c>
      <c r="B2734">
        <v>-90.256</v>
      </c>
      <c r="C2734">
        <v>4079</v>
      </c>
      <c r="D2734">
        <v>800000</v>
      </c>
      <c r="E2734">
        <v>716</v>
      </c>
      <c r="F2734" s="3">
        <v>708.33893346291916</v>
      </c>
    </row>
    <row r="2735" spans="1:6">
      <c r="A2735">
        <v>17</v>
      </c>
      <c r="B2735">
        <v>-90.14</v>
      </c>
      <c r="C2735">
        <v>4079</v>
      </c>
      <c r="D2735">
        <v>800000</v>
      </c>
      <c r="E2735">
        <v>735</v>
      </c>
      <c r="F2735" s="3">
        <v>724.14270672768828</v>
      </c>
    </row>
    <row r="2736" spans="1:6">
      <c r="A2736">
        <v>18</v>
      </c>
      <c r="B2736">
        <v>-90.025000000000006</v>
      </c>
      <c r="C2736">
        <v>4079</v>
      </c>
      <c r="D2736">
        <v>800000</v>
      </c>
      <c r="E2736">
        <v>713</v>
      </c>
      <c r="F2736" s="3">
        <v>728.36267158140311</v>
      </c>
    </row>
    <row r="2737" spans="1:6">
      <c r="A2737">
        <v>19</v>
      </c>
      <c r="B2737">
        <v>-89.918999999999997</v>
      </c>
      <c r="C2737">
        <v>4079</v>
      </c>
      <c r="D2737">
        <v>800000</v>
      </c>
      <c r="E2737">
        <v>705</v>
      </c>
      <c r="F2737" s="3">
        <v>722.1240131203615</v>
      </c>
    </row>
    <row r="2738" spans="1:6">
      <c r="A2738">
        <v>20</v>
      </c>
      <c r="B2738">
        <v>-89.805999999999997</v>
      </c>
      <c r="C2738">
        <v>4079</v>
      </c>
      <c r="D2738">
        <v>800000</v>
      </c>
      <c r="E2738">
        <v>743</v>
      </c>
      <c r="F2738" s="3">
        <v>706.80678961026911</v>
      </c>
    </row>
    <row r="2739" spans="1:6">
      <c r="A2739">
        <v>21</v>
      </c>
      <c r="B2739">
        <v>-89.691000000000003</v>
      </c>
      <c r="C2739">
        <v>4079</v>
      </c>
      <c r="D2739">
        <v>800000</v>
      </c>
      <c r="E2739">
        <v>670</v>
      </c>
      <c r="F2739" s="3">
        <v>685.6922678904175</v>
      </c>
    </row>
    <row r="2740" spans="1:6">
      <c r="A2740">
        <v>22</v>
      </c>
      <c r="B2740">
        <v>-89.576999999999998</v>
      </c>
      <c r="C2740">
        <v>4079</v>
      </c>
      <c r="D2740">
        <v>800000</v>
      </c>
      <c r="E2740">
        <v>661</v>
      </c>
      <c r="F2740" s="3">
        <v>663.41459079141589</v>
      </c>
    </row>
    <row r="2741" spans="1:6">
      <c r="A2741">
        <v>23</v>
      </c>
      <c r="B2741">
        <v>-89.457999999999998</v>
      </c>
      <c r="C2741">
        <v>4079</v>
      </c>
      <c r="D2741">
        <v>800000</v>
      </c>
      <c r="E2741">
        <v>650</v>
      </c>
      <c r="F2741" s="3">
        <v>642.51513537085339</v>
      </c>
    </row>
    <row r="2742" spans="1:6">
      <c r="A2742">
        <v>24</v>
      </c>
      <c r="B2742">
        <v>-89.341999999999999</v>
      </c>
      <c r="C2742">
        <v>4079</v>
      </c>
      <c r="D2742">
        <v>800000</v>
      </c>
      <c r="E2742">
        <v>609</v>
      </c>
      <c r="F2742" s="3">
        <v>626.76294040687117</v>
      </c>
    </row>
    <row r="2743" spans="1:6">
      <c r="A2743">
        <v>25</v>
      </c>
      <c r="B2743">
        <v>-89.234999999999999</v>
      </c>
      <c r="C2743">
        <v>4079</v>
      </c>
      <c r="D2743">
        <v>800000</v>
      </c>
      <c r="E2743">
        <v>602</v>
      </c>
      <c r="F2743" s="3">
        <v>616.94693600396636</v>
      </c>
    </row>
    <row r="2744" spans="1:6">
      <c r="A2744">
        <v>26</v>
      </c>
      <c r="B2744">
        <v>-89.13</v>
      </c>
      <c r="C2744">
        <v>4079</v>
      </c>
      <c r="D2744">
        <v>800000</v>
      </c>
      <c r="E2744">
        <v>624</v>
      </c>
      <c r="F2744" s="3">
        <v>611.41399677351251</v>
      </c>
    </row>
    <row r="2745" spans="1:6">
      <c r="A2745">
        <v>27</v>
      </c>
      <c r="B2745">
        <v>-89.016000000000005</v>
      </c>
      <c r="C2745">
        <v>4079</v>
      </c>
      <c r="D2745">
        <v>800000</v>
      </c>
      <c r="E2745">
        <v>645</v>
      </c>
      <c r="F2745" s="3">
        <v>609.12084011418835</v>
      </c>
    </row>
    <row r="2746" spans="1:6">
      <c r="A2746">
        <v>28</v>
      </c>
      <c r="B2746">
        <v>-88.896000000000001</v>
      </c>
      <c r="C2746">
        <v>4079</v>
      </c>
      <c r="D2746">
        <v>800000</v>
      </c>
      <c r="E2746">
        <v>641</v>
      </c>
      <c r="F2746" s="3">
        <v>609.67751328119971</v>
      </c>
    </row>
    <row r="2747" spans="1:6">
      <c r="A2747">
        <v>29</v>
      </c>
      <c r="B2747">
        <v>-88.790999999999997</v>
      </c>
      <c r="C2747">
        <v>4079</v>
      </c>
      <c r="D2747">
        <v>800000</v>
      </c>
      <c r="E2747">
        <v>608</v>
      </c>
      <c r="F2747" s="3">
        <v>611.76195950889246</v>
      </c>
    </row>
    <row r="2748" spans="1:6">
      <c r="A2748">
        <v>30</v>
      </c>
      <c r="B2748">
        <v>-88.671999999999997</v>
      </c>
      <c r="C2748">
        <v>4079</v>
      </c>
      <c r="D2748">
        <v>800000</v>
      </c>
      <c r="E2748">
        <v>550</v>
      </c>
      <c r="F2748" s="3">
        <v>615.16149129015741</v>
      </c>
    </row>
    <row r="2749" spans="1:6">
      <c r="A2749">
        <v>31</v>
      </c>
      <c r="B2749">
        <v>-88.56</v>
      </c>
      <c r="C2749">
        <v>4079</v>
      </c>
      <c r="D2749">
        <v>800000</v>
      </c>
      <c r="E2749">
        <v>581</v>
      </c>
      <c r="F2749" s="3">
        <v>618.89869424151846</v>
      </c>
    </row>
    <row r="2750" spans="1:6">
      <c r="A2750">
        <v>32</v>
      </c>
      <c r="B2750">
        <v>-88.451999999999998</v>
      </c>
      <c r="C2750">
        <v>4079</v>
      </c>
      <c r="D2750">
        <v>800000</v>
      </c>
      <c r="E2750">
        <v>690</v>
      </c>
      <c r="F2750" s="3">
        <v>622.74188820805352</v>
      </c>
    </row>
    <row r="2751" spans="1:6">
      <c r="A2751" t="s">
        <v>0</v>
      </c>
    </row>
    <row r="2752" spans="1:6">
      <c r="A2752" t="s">
        <v>0</v>
      </c>
    </row>
    <row r="2753" spans="1:6">
      <c r="A2753" t="s">
        <v>0</v>
      </c>
    </row>
    <row r="2754" spans="1:6">
      <c r="A2754" t="s">
        <v>0</v>
      </c>
    </row>
    <row r="2755" spans="1:6">
      <c r="A2755" t="s">
        <v>244</v>
      </c>
    </row>
    <row r="2756" spans="1:6">
      <c r="A2756" t="s">
        <v>2</v>
      </c>
    </row>
    <row r="2757" spans="1:6">
      <c r="A2757" t="s">
        <v>3</v>
      </c>
    </row>
    <row r="2758" spans="1:6">
      <c r="A2758" t="s">
        <v>4</v>
      </c>
    </row>
    <row r="2759" spans="1:6">
      <c r="A2759" t="s">
        <v>234</v>
      </c>
    </row>
    <row r="2760" spans="1:6">
      <c r="A2760" t="s">
        <v>245</v>
      </c>
    </row>
    <row r="2761" spans="1:6">
      <c r="A2761" t="s">
        <v>7</v>
      </c>
    </row>
    <row r="2762" spans="1:6">
      <c r="A2762" t="s">
        <v>8</v>
      </c>
    </row>
    <row r="2763" spans="1:6">
      <c r="A2763" t="s">
        <v>9</v>
      </c>
    </row>
    <row r="2764" spans="1:6">
      <c r="A2764" t="s">
        <v>10</v>
      </c>
    </row>
    <row r="2765" spans="1:6">
      <c r="A2765" t="s">
        <v>11</v>
      </c>
    </row>
    <row r="2766" spans="1:6">
      <c r="A2766" t="s">
        <v>0</v>
      </c>
    </row>
    <row r="2767" spans="1:6">
      <c r="A2767" t="s">
        <v>0</v>
      </c>
    </row>
    <row r="2768" spans="1:6">
      <c r="A2768" t="s">
        <v>123</v>
      </c>
      <c r="B2768" t="s">
        <v>102</v>
      </c>
      <c r="C2768" t="s">
        <v>105</v>
      </c>
      <c r="D2768" t="s">
        <v>122</v>
      </c>
      <c r="E2768" t="s">
        <v>121</v>
      </c>
      <c r="F2768" t="s">
        <v>142</v>
      </c>
    </row>
    <row r="2769" spans="1:10">
      <c r="A2769">
        <v>1</v>
      </c>
      <c r="B2769">
        <v>-91.947999999999993</v>
      </c>
      <c r="C2769">
        <v>4059</v>
      </c>
      <c r="D2769">
        <v>800000</v>
      </c>
      <c r="E2769">
        <v>435</v>
      </c>
      <c r="J2769" t="s">
        <v>258</v>
      </c>
    </row>
    <row r="2770" spans="1:10">
      <c r="A2770">
        <v>2</v>
      </c>
      <c r="B2770">
        <v>-91.838999999999999</v>
      </c>
      <c r="C2770">
        <v>4059</v>
      </c>
      <c r="D2770">
        <v>800000</v>
      </c>
      <c r="E2770">
        <v>435</v>
      </c>
    </row>
    <row r="2771" spans="1:10">
      <c r="A2771">
        <v>3</v>
      </c>
      <c r="B2771">
        <v>-91.724000000000004</v>
      </c>
      <c r="C2771">
        <v>4059</v>
      </c>
      <c r="D2771">
        <v>800000</v>
      </c>
      <c r="E2771">
        <v>491</v>
      </c>
    </row>
    <row r="2772" spans="1:10">
      <c r="A2772">
        <v>4</v>
      </c>
      <c r="B2772">
        <v>-91.611999999999995</v>
      </c>
      <c r="C2772">
        <v>4059</v>
      </c>
      <c r="D2772">
        <v>800000</v>
      </c>
      <c r="E2772">
        <v>491</v>
      </c>
      <c r="F2772" s="3">
        <v>509.9437189778169</v>
      </c>
    </row>
    <row r="2773" spans="1:10">
      <c r="A2773">
        <v>5</v>
      </c>
      <c r="B2773">
        <v>-91.5</v>
      </c>
      <c r="C2773">
        <v>4059</v>
      </c>
      <c r="D2773">
        <v>800000</v>
      </c>
      <c r="E2773">
        <v>527</v>
      </c>
      <c r="F2773" s="3">
        <v>515.1472838043735</v>
      </c>
    </row>
    <row r="2774" spans="1:10">
      <c r="A2774">
        <v>6</v>
      </c>
      <c r="B2774">
        <v>-91.394000000000005</v>
      </c>
      <c r="C2774">
        <v>4059</v>
      </c>
      <c r="D2774">
        <v>800000</v>
      </c>
      <c r="E2774">
        <v>538</v>
      </c>
      <c r="F2774" s="3">
        <v>521.04096016654159</v>
      </c>
    </row>
    <row r="2775" spans="1:10">
      <c r="A2775">
        <v>7</v>
      </c>
      <c r="B2775">
        <v>-91.281000000000006</v>
      </c>
      <c r="C2775">
        <v>4059</v>
      </c>
      <c r="D2775">
        <v>800000</v>
      </c>
      <c r="E2775">
        <v>507</v>
      </c>
      <c r="F2775" s="3">
        <v>528.95246585945074</v>
      </c>
    </row>
    <row r="2776" spans="1:10">
      <c r="A2776">
        <v>8</v>
      </c>
      <c r="B2776">
        <v>-91.165000000000006</v>
      </c>
      <c r="C2776">
        <v>4059</v>
      </c>
      <c r="D2776">
        <v>800000</v>
      </c>
      <c r="E2776">
        <v>566</v>
      </c>
      <c r="F2776" s="3">
        <v>539.62648726992404</v>
      </c>
    </row>
    <row r="2777" spans="1:10">
      <c r="A2777">
        <v>9</v>
      </c>
      <c r="B2777">
        <v>-91.049000000000007</v>
      </c>
      <c r="C2777">
        <v>4059</v>
      </c>
      <c r="D2777">
        <v>800000</v>
      </c>
      <c r="E2777">
        <v>531</v>
      </c>
      <c r="F2777" s="3">
        <v>553.78757804621318</v>
      </c>
    </row>
    <row r="2778" spans="1:10">
      <c r="A2778">
        <v>10</v>
      </c>
      <c r="B2778">
        <v>-90.933999999999997</v>
      </c>
      <c r="C2778">
        <v>4059</v>
      </c>
      <c r="D2778">
        <v>800000</v>
      </c>
      <c r="E2778">
        <v>591</v>
      </c>
      <c r="F2778" s="3">
        <v>572.00928154910662</v>
      </c>
    </row>
    <row r="2779" spans="1:10">
      <c r="A2779">
        <v>11</v>
      </c>
      <c r="B2779">
        <v>-90.823999999999998</v>
      </c>
      <c r="C2779">
        <v>4059</v>
      </c>
      <c r="D2779">
        <v>800000</v>
      </c>
      <c r="E2779">
        <v>599</v>
      </c>
      <c r="F2779" s="3">
        <v>593.59268221549905</v>
      </c>
    </row>
    <row r="2780" spans="1:10">
      <c r="A2780">
        <v>12</v>
      </c>
      <c r="B2780">
        <v>-90.709000000000003</v>
      </c>
      <c r="C2780">
        <v>4059</v>
      </c>
      <c r="D2780">
        <v>800000</v>
      </c>
      <c r="E2780">
        <v>656</v>
      </c>
      <c r="F2780" s="3">
        <v>620.01755646865774</v>
      </c>
    </row>
    <row r="2781" spans="1:10">
      <c r="A2781">
        <v>13</v>
      </c>
      <c r="B2781">
        <v>-90.594999999999999</v>
      </c>
      <c r="C2781">
        <v>4059</v>
      </c>
      <c r="D2781">
        <v>800000</v>
      </c>
      <c r="E2781">
        <v>661</v>
      </c>
      <c r="F2781" s="3">
        <v>648.65594467323626</v>
      </c>
    </row>
    <row r="2782" spans="1:10">
      <c r="A2782">
        <v>14</v>
      </c>
      <c r="B2782">
        <v>-90.486999999999995</v>
      </c>
      <c r="C2782">
        <v>4059</v>
      </c>
      <c r="D2782">
        <v>800000</v>
      </c>
      <c r="E2782">
        <v>639</v>
      </c>
      <c r="F2782" s="3">
        <v>675.84347640711815</v>
      </c>
    </row>
    <row r="2783" spans="1:10">
      <c r="A2783">
        <v>15</v>
      </c>
      <c r="B2783">
        <v>-90.372</v>
      </c>
      <c r="C2783">
        <v>4059</v>
      </c>
      <c r="D2783">
        <v>800000</v>
      </c>
      <c r="E2783">
        <v>676</v>
      </c>
      <c r="F2783" s="3">
        <v>701.87750800531524</v>
      </c>
    </row>
    <row r="2784" spans="1:10">
      <c r="A2784">
        <v>16</v>
      </c>
      <c r="B2784">
        <v>-90.256</v>
      </c>
      <c r="C2784">
        <v>4059</v>
      </c>
      <c r="D2784">
        <v>800000</v>
      </c>
      <c r="E2784">
        <v>717</v>
      </c>
      <c r="F2784" s="3">
        <v>721.89406430607869</v>
      </c>
    </row>
    <row r="2785" spans="1:6">
      <c r="A2785">
        <v>17</v>
      </c>
      <c r="B2785">
        <v>-90.14</v>
      </c>
      <c r="C2785">
        <v>4059</v>
      </c>
      <c r="D2785">
        <v>800000</v>
      </c>
      <c r="E2785">
        <v>749</v>
      </c>
      <c r="F2785" s="3">
        <v>733.04576437490618</v>
      </c>
    </row>
    <row r="2786" spans="1:6">
      <c r="A2786">
        <v>18</v>
      </c>
      <c r="B2786">
        <v>-90.025000000000006</v>
      </c>
      <c r="C2786">
        <v>4059</v>
      </c>
      <c r="D2786">
        <v>800000</v>
      </c>
      <c r="E2786">
        <v>731</v>
      </c>
      <c r="F2786" s="3">
        <v>734.15128525263628</v>
      </c>
    </row>
    <row r="2787" spans="1:6">
      <c r="A2787">
        <v>19</v>
      </c>
      <c r="B2787">
        <v>-89.918999999999997</v>
      </c>
      <c r="C2787">
        <v>4059</v>
      </c>
      <c r="D2787">
        <v>800000</v>
      </c>
      <c r="E2787">
        <v>710</v>
      </c>
      <c r="F2787" s="3">
        <v>726.79170984456869</v>
      </c>
    </row>
    <row r="2788" spans="1:6">
      <c r="A2788">
        <v>20</v>
      </c>
      <c r="B2788">
        <v>-89.805999999999997</v>
      </c>
      <c r="C2788">
        <v>4059</v>
      </c>
      <c r="D2788">
        <v>800000</v>
      </c>
      <c r="E2788">
        <v>751</v>
      </c>
      <c r="F2788" s="3">
        <v>711.88328089549998</v>
      </c>
    </row>
    <row r="2789" spans="1:6">
      <c r="A2789">
        <v>21</v>
      </c>
      <c r="B2789">
        <v>-89.691000000000003</v>
      </c>
      <c r="C2789">
        <v>4059</v>
      </c>
      <c r="D2789">
        <v>800000</v>
      </c>
      <c r="E2789">
        <v>719</v>
      </c>
      <c r="F2789" s="3">
        <v>692.08523221782536</v>
      </c>
    </row>
    <row r="2790" spans="1:6">
      <c r="A2790">
        <v>22</v>
      </c>
      <c r="B2790">
        <v>-89.576999999999998</v>
      </c>
      <c r="C2790">
        <v>4059</v>
      </c>
      <c r="D2790">
        <v>800000</v>
      </c>
      <c r="E2790">
        <v>662</v>
      </c>
      <c r="F2790" s="3">
        <v>671.04704129359379</v>
      </c>
    </row>
    <row r="2791" spans="1:6">
      <c r="A2791">
        <v>23</v>
      </c>
      <c r="B2791">
        <v>-89.457999999999998</v>
      </c>
      <c r="C2791">
        <v>4059</v>
      </c>
      <c r="D2791">
        <v>800000</v>
      </c>
      <c r="E2791">
        <v>641</v>
      </c>
      <c r="F2791" s="3">
        <v>650.60128400505153</v>
      </c>
    </row>
    <row r="2792" spans="1:6">
      <c r="A2792">
        <v>24</v>
      </c>
      <c r="B2792">
        <v>-89.341999999999999</v>
      </c>
      <c r="C2792">
        <v>4059</v>
      </c>
      <c r="D2792">
        <v>800000</v>
      </c>
      <c r="E2792">
        <v>634</v>
      </c>
      <c r="F2792" s="3">
        <v>634.19822063123831</v>
      </c>
    </row>
    <row r="2793" spans="1:6">
      <c r="A2793">
        <v>25</v>
      </c>
      <c r="B2793">
        <v>-89.234999999999999</v>
      </c>
      <c r="C2793">
        <v>4059</v>
      </c>
      <c r="D2793">
        <v>800000</v>
      </c>
      <c r="E2793">
        <v>606</v>
      </c>
      <c r="F2793" s="3">
        <v>622.98149514808665</v>
      </c>
    </row>
    <row r="2794" spans="1:6">
      <c r="A2794">
        <v>26</v>
      </c>
      <c r="B2794">
        <v>-89.13</v>
      </c>
      <c r="C2794">
        <v>4059</v>
      </c>
      <c r="D2794">
        <v>800000</v>
      </c>
      <c r="E2794">
        <v>591</v>
      </c>
      <c r="F2794" s="3">
        <v>615.65688203092304</v>
      </c>
    </row>
    <row r="2795" spans="1:6">
      <c r="A2795">
        <v>27</v>
      </c>
      <c r="B2795">
        <v>-89.016000000000005</v>
      </c>
      <c r="C2795">
        <v>4059</v>
      </c>
      <c r="D2795">
        <v>800000</v>
      </c>
      <c r="E2795">
        <v>621</v>
      </c>
      <c r="F2795" s="3">
        <v>611.33872191337457</v>
      </c>
    </row>
    <row r="2796" spans="1:6">
      <c r="A2796">
        <v>28</v>
      </c>
      <c r="B2796">
        <v>-88.896000000000001</v>
      </c>
      <c r="C2796">
        <v>4059</v>
      </c>
      <c r="D2796">
        <v>800000</v>
      </c>
      <c r="E2796">
        <v>598</v>
      </c>
      <c r="F2796" s="3">
        <v>610.00257164023583</v>
      </c>
    </row>
    <row r="2797" spans="1:6">
      <c r="A2797">
        <v>29</v>
      </c>
      <c r="B2797">
        <v>-88.790999999999997</v>
      </c>
      <c r="C2797">
        <v>4059</v>
      </c>
      <c r="D2797">
        <v>800000</v>
      </c>
      <c r="E2797">
        <v>581</v>
      </c>
      <c r="F2797" s="3">
        <v>610.76340355743127</v>
      </c>
    </row>
    <row r="2798" spans="1:6">
      <c r="A2798">
        <v>30</v>
      </c>
      <c r="B2798">
        <v>-88.671999999999997</v>
      </c>
      <c r="C2798">
        <v>4059</v>
      </c>
      <c r="D2798">
        <v>800000</v>
      </c>
      <c r="E2798">
        <v>594</v>
      </c>
      <c r="F2798" s="3">
        <v>613.04692141957992</v>
      </c>
    </row>
    <row r="2799" spans="1:6">
      <c r="A2799">
        <v>31</v>
      </c>
      <c r="B2799">
        <v>-88.56</v>
      </c>
      <c r="C2799">
        <v>4059</v>
      </c>
      <c r="D2799">
        <v>800000</v>
      </c>
      <c r="E2799">
        <v>618</v>
      </c>
      <c r="F2799" s="3">
        <v>616.03892023608012</v>
      </c>
    </row>
    <row r="2800" spans="1:6">
      <c r="A2800">
        <v>32</v>
      </c>
      <c r="B2800">
        <v>-88.451999999999998</v>
      </c>
      <c r="C2800">
        <v>4059</v>
      </c>
      <c r="D2800">
        <v>800000</v>
      </c>
      <c r="E2800">
        <v>698</v>
      </c>
      <c r="F2800" s="3">
        <v>619.36049799576188</v>
      </c>
    </row>
    <row r="2801" spans="1:1">
      <c r="A2801" t="s">
        <v>0</v>
      </c>
    </row>
    <row r="2802" spans="1:1">
      <c r="A2802" t="s">
        <v>0</v>
      </c>
    </row>
    <row r="2803" spans="1:1">
      <c r="A2803" t="s">
        <v>0</v>
      </c>
    </row>
    <row r="2804" spans="1:1">
      <c r="A2804" t="s">
        <v>0</v>
      </c>
    </row>
    <row r="2805" spans="1:1">
      <c r="A2805" t="s">
        <v>246</v>
      </c>
    </row>
    <row r="2806" spans="1:1">
      <c r="A2806" t="s">
        <v>2</v>
      </c>
    </row>
    <row r="2807" spans="1:1">
      <c r="A2807" t="s">
        <v>3</v>
      </c>
    </row>
    <row r="2808" spans="1:1">
      <c r="A2808" t="s">
        <v>4</v>
      </c>
    </row>
    <row r="2809" spans="1:1">
      <c r="A2809" t="s">
        <v>234</v>
      </c>
    </row>
    <row r="2810" spans="1:1">
      <c r="A2810" t="s">
        <v>247</v>
      </c>
    </row>
    <row r="2811" spans="1:1">
      <c r="A2811" t="s">
        <v>7</v>
      </c>
    </row>
    <row r="2812" spans="1:1">
      <c r="A2812" t="s">
        <v>8</v>
      </c>
    </row>
    <row r="2813" spans="1:1">
      <c r="A2813" t="s">
        <v>9</v>
      </c>
    </row>
    <row r="2814" spans="1:1">
      <c r="A2814" t="s">
        <v>10</v>
      </c>
    </row>
    <row r="2815" spans="1:1">
      <c r="A2815" t="s">
        <v>11</v>
      </c>
    </row>
    <row r="2816" spans="1:1">
      <c r="A2816" t="s">
        <v>0</v>
      </c>
    </row>
    <row r="2817" spans="1:10">
      <c r="A2817" t="s">
        <v>0</v>
      </c>
    </row>
    <row r="2818" spans="1:10">
      <c r="A2818" t="s">
        <v>123</v>
      </c>
      <c r="B2818" t="s">
        <v>102</v>
      </c>
      <c r="C2818" t="s">
        <v>105</v>
      </c>
      <c r="D2818" t="s">
        <v>122</v>
      </c>
      <c r="E2818" t="s">
        <v>121</v>
      </c>
      <c r="F2818" t="s">
        <v>142</v>
      </c>
    </row>
    <row r="2819" spans="1:10">
      <c r="A2819">
        <v>1</v>
      </c>
      <c r="B2819">
        <v>-91.947999999999993</v>
      </c>
      <c r="C2819">
        <v>4027</v>
      </c>
      <c r="D2819">
        <v>800000</v>
      </c>
      <c r="E2819">
        <v>475</v>
      </c>
      <c r="J2819" t="s">
        <v>259</v>
      </c>
    </row>
    <row r="2820" spans="1:10">
      <c r="A2820">
        <v>2</v>
      </c>
      <c r="B2820">
        <v>-91.838999999999999</v>
      </c>
      <c r="C2820">
        <v>4027</v>
      </c>
      <c r="D2820">
        <v>800000</v>
      </c>
      <c r="E2820">
        <v>468</v>
      </c>
    </row>
    <row r="2821" spans="1:10">
      <c r="A2821">
        <v>3</v>
      </c>
      <c r="B2821">
        <v>-91.724000000000004</v>
      </c>
      <c r="C2821">
        <v>4027</v>
      </c>
      <c r="D2821">
        <v>800000</v>
      </c>
      <c r="E2821">
        <v>458</v>
      </c>
    </row>
    <row r="2822" spans="1:10">
      <c r="A2822">
        <v>4</v>
      </c>
      <c r="B2822">
        <v>-91.611999999999995</v>
      </c>
      <c r="C2822">
        <v>4027</v>
      </c>
      <c r="D2822">
        <v>800000</v>
      </c>
      <c r="E2822">
        <v>476</v>
      </c>
      <c r="F2822" s="3">
        <v>510.62879650900442</v>
      </c>
    </row>
    <row r="2823" spans="1:10">
      <c r="A2823">
        <v>5</v>
      </c>
      <c r="B2823">
        <v>-91.5</v>
      </c>
      <c r="C2823">
        <v>4027</v>
      </c>
      <c r="D2823">
        <v>800000</v>
      </c>
      <c r="E2823">
        <v>522</v>
      </c>
      <c r="F2823" s="3">
        <v>514.08698940543854</v>
      </c>
    </row>
    <row r="2824" spans="1:10">
      <c r="A2824">
        <v>6</v>
      </c>
      <c r="B2824">
        <v>-91.394000000000005</v>
      </c>
      <c r="C2824">
        <v>4027</v>
      </c>
      <c r="D2824">
        <v>800000</v>
      </c>
      <c r="E2824">
        <v>565</v>
      </c>
      <c r="F2824" s="3">
        <v>517.84457467573452</v>
      </c>
    </row>
    <row r="2825" spans="1:10">
      <c r="A2825">
        <v>7</v>
      </c>
      <c r="B2825">
        <v>-91.281000000000006</v>
      </c>
      <c r="C2825">
        <v>4027</v>
      </c>
      <c r="D2825">
        <v>800000</v>
      </c>
      <c r="E2825">
        <v>498</v>
      </c>
      <c r="F2825" s="3">
        <v>522.83867438610389</v>
      </c>
    </row>
    <row r="2826" spans="1:10">
      <c r="A2826">
        <v>8</v>
      </c>
      <c r="B2826">
        <v>-91.165000000000006</v>
      </c>
      <c r="C2826">
        <v>4027</v>
      </c>
      <c r="D2826">
        <v>800000</v>
      </c>
      <c r="E2826">
        <v>575</v>
      </c>
      <c r="F2826" s="3">
        <v>529.83237773049734</v>
      </c>
    </row>
    <row r="2827" spans="1:10">
      <c r="A2827">
        <v>9</v>
      </c>
      <c r="B2827">
        <v>-91.049000000000007</v>
      </c>
      <c r="C2827">
        <v>4027</v>
      </c>
      <c r="D2827">
        <v>800000</v>
      </c>
      <c r="E2827">
        <v>520</v>
      </c>
      <c r="F2827" s="3">
        <v>539.88919297281836</v>
      </c>
    </row>
    <row r="2828" spans="1:10">
      <c r="A2828">
        <v>10</v>
      </c>
      <c r="B2828">
        <v>-90.933999999999997</v>
      </c>
      <c r="C2828">
        <v>4027</v>
      </c>
      <c r="D2828">
        <v>800000</v>
      </c>
      <c r="E2828">
        <v>580</v>
      </c>
      <c r="F2828" s="3">
        <v>554.25741592346765</v>
      </c>
    </row>
    <row r="2829" spans="1:10">
      <c r="A2829">
        <v>11</v>
      </c>
      <c r="B2829">
        <v>-90.823999999999998</v>
      </c>
      <c r="C2829">
        <v>4027</v>
      </c>
      <c r="D2829">
        <v>800000</v>
      </c>
      <c r="E2829">
        <v>550</v>
      </c>
      <c r="F2829" s="3">
        <v>573.24124802129757</v>
      </c>
    </row>
    <row r="2830" spans="1:10">
      <c r="A2830">
        <v>12</v>
      </c>
      <c r="B2830">
        <v>-90.709000000000003</v>
      </c>
      <c r="C2830">
        <v>4027</v>
      </c>
      <c r="D2830">
        <v>800000</v>
      </c>
      <c r="E2830">
        <v>581</v>
      </c>
      <c r="F2830" s="3">
        <v>599.11056980230649</v>
      </c>
    </row>
    <row r="2831" spans="1:10">
      <c r="A2831">
        <v>13</v>
      </c>
      <c r="B2831">
        <v>-90.594999999999999</v>
      </c>
      <c r="C2831">
        <v>4027</v>
      </c>
      <c r="D2831">
        <v>800000</v>
      </c>
      <c r="E2831">
        <v>637</v>
      </c>
      <c r="F2831" s="3">
        <v>630.12809401731852</v>
      </c>
    </row>
    <row r="2832" spans="1:10">
      <c r="A2832">
        <v>14</v>
      </c>
      <c r="B2832">
        <v>-90.486999999999995</v>
      </c>
      <c r="C2832">
        <v>4027</v>
      </c>
      <c r="D2832">
        <v>800000</v>
      </c>
      <c r="E2832">
        <v>673</v>
      </c>
      <c r="F2832" s="3">
        <v>662.30815964176497</v>
      </c>
    </row>
    <row r="2833" spans="1:6">
      <c r="A2833">
        <v>15</v>
      </c>
      <c r="B2833">
        <v>-90.372</v>
      </c>
      <c r="C2833">
        <v>4027</v>
      </c>
      <c r="D2833">
        <v>800000</v>
      </c>
      <c r="E2833">
        <v>733</v>
      </c>
      <c r="F2833" s="3">
        <v>695.70985232136434</v>
      </c>
    </row>
    <row r="2834" spans="1:6">
      <c r="A2834">
        <v>16</v>
      </c>
      <c r="B2834">
        <v>-90.256</v>
      </c>
      <c r="C2834">
        <v>4027</v>
      </c>
      <c r="D2834">
        <v>800000</v>
      </c>
      <c r="E2834">
        <v>699</v>
      </c>
      <c r="F2834" s="3">
        <v>723.52187686021637</v>
      </c>
    </row>
    <row r="2835" spans="1:6">
      <c r="A2835">
        <v>17</v>
      </c>
      <c r="B2835">
        <v>-90.14</v>
      </c>
      <c r="C2835">
        <v>4027</v>
      </c>
      <c r="D2835">
        <v>800000</v>
      </c>
      <c r="E2835">
        <v>728</v>
      </c>
      <c r="F2835" s="3">
        <v>740.67251809790218</v>
      </c>
    </row>
    <row r="2836" spans="1:6">
      <c r="A2836">
        <v>18</v>
      </c>
      <c r="B2836">
        <v>-90.025000000000006</v>
      </c>
      <c r="C2836">
        <v>4027</v>
      </c>
      <c r="D2836">
        <v>800000</v>
      </c>
      <c r="E2836">
        <v>752</v>
      </c>
      <c r="F2836" s="3">
        <v>744.26151368637215</v>
      </c>
    </row>
    <row r="2837" spans="1:6">
      <c r="A2837">
        <v>19</v>
      </c>
      <c r="B2837">
        <v>-89.918999999999997</v>
      </c>
      <c r="C2837">
        <v>4027</v>
      </c>
      <c r="D2837">
        <v>800000</v>
      </c>
      <c r="E2837">
        <v>724</v>
      </c>
      <c r="F2837" s="3">
        <v>735.59658742981298</v>
      </c>
    </row>
    <row r="2838" spans="1:6">
      <c r="A2838">
        <v>20</v>
      </c>
      <c r="B2838">
        <v>-89.805999999999997</v>
      </c>
      <c r="C2838">
        <v>4027</v>
      </c>
      <c r="D2838">
        <v>800000</v>
      </c>
      <c r="E2838">
        <v>690</v>
      </c>
      <c r="F2838" s="3">
        <v>716.04423844380244</v>
      </c>
    </row>
    <row r="2839" spans="1:6">
      <c r="A2839">
        <v>21</v>
      </c>
      <c r="B2839">
        <v>-89.691000000000003</v>
      </c>
      <c r="C2839">
        <v>4027</v>
      </c>
      <c r="D2839">
        <v>800000</v>
      </c>
      <c r="E2839">
        <v>723</v>
      </c>
      <c r="F2839" s="3">
        <v>689.51801452984455</v>
      </c>
    </row>
    <row r="2840" spans="1:6">
      <c r="A2840">
        <v>22</v>
      </c>
      <c r="B2840">
        <v>-89.576999999999998</v>
      </c>
      <c r="C2840">
        <v>4027</v>
      </c>
      <c r="D2840">
        <v>800000</v>
      </c>
      <c r="E2840">
        <v>689</v>
      </c>
      <c r="F2840" s="3">
        <v>661.55391057588315</v>
      </c>
    </row>
    <row r="2841" spans="1:6">
      <c r="A2841">
        <v>23</v>
      </c>
      <c r="B2841">
        <v>-89.457999999999998</v>
      </c>
      <c r="C2841">
        <v>4027</v>
      </c>
      <c r="D2841">
        <v>800000</v>
      </c>
      <c r="E2841">
        <v>644</v>
      </c>
      <c r="F2841" s="3">
        <v>635.0992837543472</v>
      </c>
    </row>
    <row r="2842" spans="1:6">
      <c r="A2842">
        <v>24</v>
      </c>
      <c r="B2842">
        <v>-89.341999999999999</v>
      </c>
      <c r="C2842">
        <v>4027</v>
      </c>
      <c r="D2842">
        <v>800000</v>
      </c>
      <c r="E2842">
        <v>609</v>
      </c>
      <c r="F2842" s="3">
        <v>614.74720150885139</v>
      </c>
    </row>
    <row r="2843" spans="1:6">
      <c r="A2843">
        <v>25</v>
      </c>
      <c r="B2843">
        <v>-89.234999999999999</v>
      </c>
      <c r="C2843">
        <v>4027</v>
      </c>
      <c r="D2843">
        <v>800000</v>
      </c>
      <c r="E2843">
        <v>590</v>
      </c>
      <c r="F2843" s="3">
        <v>601.52615627035834</v>
      </c>
    </row>
    <row r="2844" spans="1:6">
      <c r="A2844">
        <v>26</v>
      </c>
      <c r="B2844">
        <v>-89.13</v>
      </c>
      <c r="C2844">
        <v>4027</v>
      </c>
      <c r="D2844">
        <v>800000</v>
      </c>
      <c r="E2844">
        <v>556</v>
      </c>
      <c r="F2844" s="3">
        <v>593.37225126286796</v>
      </c>
    </row>
    <row r="2845" spans="1:6">
      <c r="A2845">
        <v>27</v>
      </c>
      <c r="B2845">
        <v>-89.016000000000005</v>
      </c>
      <c r="C2845">
        <v>4027</v>
      </c>
      <c r="D2845">
        <v>800000</v>
      </c>
      <c r="E2845">
        <v>578</v>
      </c>
      <c r="F2845" s="3">
        <v>588.87166718153696</v>
      </c>
    </row>
    <row r="2846" spans="1:6">
      <c r="A2846">
        <v>28</v>
      </c>
      <c r="B2846">
        <v>-88.896000000000001</v>
      </c>
      <c r="C2846">
        <v>4027</v>
      </c>
      <c r="D2846">
        <v>800000</v>
      </c>
      <c r="E2846">
        <v>565</v>
      </c>
      <c r="F2846" s="3">
        <v>587.59866933766</v>
      </c>
    </row>
    <row r="2847" spans="1:6">
      <c r="A2847">
        <v>29</v>
      </c>
      <c r="B2847">
        <v>-88.790999999999997</v>
      </c>
      <c r="C2847">
        <v>4027</v>
      </c>
      <c r="D2847">
        <v>800000</v>
      </c>
      <c r="E2847">
        <v>590</v>
      </c>
      <c r="F2847" s="3">
        <v>588.33662125076</v>
      </c>
    </row>
    <row r="2848" spans="1:6">
      <c r="A2848">
        <v>30</v>
      </c>
      <c r="B2848">
        <v>-88.671999999999997</v>
      </c>
      <c r="C2848">
        <v>4027</v>
      </c>
      <c r="D2848">
        <v>800000</v>
      </c>
      <c r="E2848">
        <v>601</v>
      </c>
      <c r="F2848" s="3">
        <v>590.36669798615162</v>
      </c>
    </row>
    <row r="2849" spans="1:6">
      <c r="A2849">
        <v>31</v>
      </c>
      <c r="B2849">
        <v>-88.56</v>
      </c>
      <c r="C2849">
        <v>4027</v>
      </c>
      <c r="D2849">
        <v>800000</v>
      </c>
      <c r="E2849">
        <v>595</v>
      </c>
      <c r="F2849" s="3">
        <v>592.89120011742637</v>
      </c>
    </row>
    <row r="2850" spans="1:6">
      <c r="A2850">
        <v>32</v>
      </c>
      <c r="B2850">
        <v>-88.451999999999998</v>
      </c>
      <c r="C2850">
        <v>4027</v>
      </c>
      <c r="D2850">
        <v>800000</v>
      </c>
      <c r="E2850">
        <v>635</v>
      </c>
      <c r="F2850" s="3">
        <v>595.59640250155894</v>
      </c>
    </row>
  </sheetData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67"/>
  <sheetViews>
    <sheetView topLeftCell="AD1" workbookViewId="0">
      <selection activeCell="AR8" sqref="AR8:AR42"/>
    </sheetView>
  </sheetViews>
  <sheetFormatPr baseColWidth="10" defaultColWidth="8.83203125" defaultRowHeight="14" x14ac:dyDescent="0"/>
  <sheetData>
    <row r="1" spans="1:45">
      <c r="AE1" t="s">
        <v>206</v>
      </c>
      <c r="AF1">
        <v>0</v>
      </c>
      <c r="AH1" s="1" t="s">
        <v>197</v>
      </c>
      <c r="AI1" s="6">
        <v>-90.27</v>
      </c>
      <c r="AJ1" t="s">
        <v>198</v>
      </c>
      <c r="AO1" t="s">
        <v>199</v>
      </c>
      <c r="AP1">
        <v>1.6608736922130301</v>
      </c>
      <c r="AQ1" t="s">
        <v>200</v>
      </c>
    </row>
    <row r="2" spans="1:45">
      <c r="AH2" s="1" t="s">
        <v>201</v>
      </c>
      <c r="AI2" s="6">
        <v>-90.32</v>
      </c>
      <c r="AJ2" t="s">
        <v>198</v>
      </c>
      <c r="AO2" t="s">
        <v>202</v>
      </c>
      <c r="AP2">
        <v>0.15552389509103487</v>
      </c>
      <c r="AQ2" t="s">
        <v>203</v>
      </c>
    </row>
    <row r="3" spans="1:45">
      <c r="AH3" s="1" t="s">
        <v>204</v>
      </c>
      <c r="AI3" s="6">
        <f>1/3*(AI1+2*AI2)</f>
        <v>-90.303333333333313</v>
      </c>
    </row>
    <row r="4" spans="1:45">
      <c r="AH4" s="1" t="s">
        <v>205</v>
      </c>
      <c r="AI4" s="6">
        <f>1/3*(2*AI1+AI2)</f>
        <v>-90.286666666666662</v>
      </c>
    </row>
    <row r="5" spans="1:45">
      <c r="AH5" s="1" t="s">
        <v>260</v>
      </c>
      <c r="AI5">
        <f>(AI1+AI2)/2</f>
        <v>-90.294999999999987</v>
      </c>
    </row>
    <row r="6" spans="1:45">
      <c r="AH6" s="1"/>
    </row>
    <row r="7" spans="1:45">
      <c r="A7" s="11" t="str">
        <f>Strains!A1</f>
        <v>Run</v>
      </c>
      <c r="B7" s="11" t="str">
        <f>Strains!B1</f>
        <v>Record</v>
      </c>
      <c r="C7" s="11" t="str">
        <f>Strains!C1</f>
        <v>File</v>
      </c>
      <c r="D7" s="11" t="str">
        <f>Strains!D1</f>
        <v>Date/Time</v>
      </c>
      <c r="E7" s="11" t="str">
        <f>Strains!E1</f>
        <v>2TM</v>
      </c>
      <c r="F7" s="11" t="str">
        <f>Strains!F1</f>
        <v>TMFR</v>
      </c>
      <c r="G7" s="11" t="str">
        <f>Strains!G1</f>
        <v>PSI</v>
      </c>
      <c r="H7" s="11" t="str">
        <f>Strains!H1</f>
        <v>PHI</v>
      </c>
      <c r="I7" s="11" t="str">
        <f>Strains!I1</f>
        <v>DSRD</v>
      </c>
      <c r="J7" s="11" t="str">
        <f>Strains!J1</f>
        <v>XPOS</v>
      </c>
      <c r="K7" s="11" t="str">
        <f>Strains!K1</f>
        <v>YPOS</v>
      </c>
      <c r="L7" s="11" t="str">
        <f>Strains!L1</f>
        <v>ZPOS</v>
      </c>
      <c r="M7" s="11" t="str">
        <f>Strains!M1</f>
        <v>DSTD</v>
      </c>
      <c r="N7" s="11" t="str">
        <f>Strains!N1</f>
        <v>OSC</v>
      </c>
      <c r="O7" s="11" t="str">
        <f>Strains!O1</f>
        <v># points</v>
      </c>
      <c r="P7" s="11" t="str">
        <f>Strains!P1</f>
        <v>Monitor</v>
      </c>
      <c r="Q7" s="11" t="str">
        <f>Strains!Q1</f>
        <v>Time(s)</v>
      </c>
      <c r="R7" s="11" t="str">
        <f>Strains!R1</f>
        <v>Max</v>
      </c>
      <c r="S7" s="11" t="str">
        <f>Strains!S1</f>
        <v>Min</v>
      </c>
      <c r="T7" s="11" t="str">
        <f>Strains!T1</f>
        <v>I</v>
      </c>
      <c r="U7" s="11" t="str">
        <f>Strains!U1</f>
        <v>DI</v>
      </c>
      <c r="V7" s="11" t="str">
        <f>Strains!V1</f>
        <v>f</v>
      </c>
      <c r="W7" s="11" t="str">
        <f>Strains!W1</f>
        <v>Df</v>
      </c>
      <c r="X7" s="11" t="str">
        <f>Strains!X1</f>
        <v>FWHM</v>
      </c>
      <c r="Y7" s="11" t="str">
        <f>Strains!Y1</f>
        <v>DFWHM</v>
      </c>
      <c r="Z7" s="11" t="str">
        <f>Strains!Z1</f>
        <v>Bkgd</v>
      </c>
      <c r="AA7" s="11" t="str">
        <f>Strains!AA1</f>
        <v>DBkgd</v>
      </c>
      <c r="AB7" s="11" t="str">
        <f>Strains!AB1</f>
        <v>Slope</v>
      </c>
      <c r="AC7" s="11" t="str">
        <f>Strains!AC1</f>
        <v>DSlope</v>
      </c>
      <c r="AD7" s="11" t="str">
        <f>Strains!AD1</f>
        <v>c2</v>
      </c>
      <c r="AG7" s="7" t="s">
        <v>207</v>
      </c>
      <c r="AH7" s="7" t="s">
        <v>208</v>
      </c>
      <c r="AI7" s="7" t="s">
        <v>209</v>
      </c>
      <c r="AJ7" s="8" t="s">
        <v>102</v>
      </c>
      <c r="AK7" s="8" t="s">
        <v>210</v>
      </c>
      <c r="AL7" s="8" t="s">
        <v>146</v>
      </c>
      <c r="AM7" s="8" t="s">
        <v>211</v>
      </c>
      <c r="AN7" s="8" t="s">
        <v>212</v>
      </c>
      <c r="AO7" s="8" t="s">
        <v>213</v>
      </c>
      <c r="AP7" s="7" t="s">
        <v>214</v>
      </c>
      <c r="AQ7" s="7" t="s">
        <v>215</v>
      </c>
      <c r="AR7" s="7" t="s">
        <v>202</v>
      </c>
      <c r="AS7" s="7" t="s">
        <v>216</v>
      </c>
    </row>
    <row r="8" spans="1:45">
      <c r="A8">
        <f>Strains!A2</f>
        <v>1</v>
      </c>
      <c r="B8">
        <f>Strains!B2</f>
        <v>1</v>
      </c>
      <c r="C8">
        <f>Strains!C2</f>
        <v>980051</v>
      </c>
      <c r="D8">
        <f>Strains!D2</f>
        <v>41643.565808101848</v>
      </c>
      <c r="E8">
        <f>Strains!E2</f>
        <v>71.88</v>
      </c>
      <c r="F8">
        <f>Strains!F2</f>
        <v>35.94</v>
      </c>
      <c r="G8">
        <f>Strains!G2</f>
        <v>-45</v>
      </c>
      <c r="H8">
        <f>Strains!H2</f>
        <v>-90.2</v>
      </c>
      <c r="I8">
        <f>Strains!I2</f>
        <v>12</v>
      </c>
      <c r="J8">
        <f>Strains!J2</f>
        <v>-22.95</v>
      </c>
      <c r="K8">
        <f>Strains!K2</f>
        <v>-23.742999999999999</v>
      </c>
      <c r="L8">
        <f>Strains!L2</f>
        <v>24</v>
      </c>
      <c r="M8">
        <f>Strains!M2</f>
        <v>0</v>
      </c>
      <c r="N8" t="str">
        <f>Strains!N2</f>
        <v>OFF</v>
      </c>
      <c r="O8">
        <f>Strains!O2</f>
        <v>32</v>
      </c>
      <c r="P8">
        <f>Strains!P2</f>
        <v>800000</v>
      </c>
      <c r="Q8">
        <f>Strains!Q2</f>
        <v>3922</v>
      </c>
      <c r="R8">
        <f>Strains!R2</f>
        <v>840</v>
      </c>
      <c r="S8">
        <f>Strains!S2</f>
        <v>391</v>
      </c>
      <c r="T8">
        <f>Strains!T2</f>
        <v>3.6186828814665635</v>
      </c>
      <c r="U8">
        <f>Strains!U2</f>
        <v>0.21988936368930878</v>
      </c>
      <c r="V8">
        <f>Strains!V2</f>
        <v>-90.39336991521769</v>
      </c>
      <c r="W8">
        <f>Strains!W2</f>
        <v>2.6839718854754543E-2</v>
      </c>
      <c r="X8">
        <f>Strains!X2</f>
        <v>0.95042375371414234</v>
      </c>
      <c r="Y8">
        <f>Strains!Y2</f>
        <v>7.7244579025660468E-2</v>
      </c>
      <c r="Z8">
        <f>Strains!Z2</f>
        <v>6.0025971884182603</v>
      </c>
      <c r="AA8">
        <f>Strains!AA2</f>
        <v>0.21554525567439153</v>
      </c>
      <c r="AB8">
        <f>Strains!AB2</f>
        <v>0.57701296746032327</v>
      </c>
      <c r="AC8">
        <f>Strains!AC2</f>
        <v>8.6358192988380197E-2</v>
      </c>
      <c r="AD8">
        <f>Strains!AD2</f>
        <v>1.1689450279846085</v>
      </c>
      <c r="AG8" s="1" t="s">
        <v>201</v>
      </c>
      <c r="AH8" s="1">
        <v>0.15</v>
      </c>
      <c r="AI8" s="1">
        <f>-L8</f>
        <v>-24</v>
      </c>
      <c r="AJ8" s="9">
        <f>V8</f>
        <v>-90.39336991521769</v>
      </c>
      <c r="AK8" s="9">
        <f>W8</f>
        <v>2.6839718854754543E-2</v>
      </c>
      <c r="AL8" s="9">
        <f>X8</f>
        <v>0.95042375371414234</v>
      </c>
      <c r="AM8" s="9">
        <f>Y8</f>
        <v>7.7244579025660468E-2</v>
      </c>
      <c r="AN8">
        <f t="shared" ref="AN8" si="0">ABS(lambda/2/SIN(RADIANS(AJ8-phi0)/2))</f>
        <v>1.1688297835899746</v>
      </c>
      <c r="AO8">
        <f t="shared" ref="AO8" si="1">ABS(lambda/2/SIN(RADIANS(AJ8+AK8-phi0)/2))-AN8</f>
        <v>2.7124898057673263E-4</v>
      </c>
      <c r="AP8" s="10">
        <f>(AN8-AS8)/AS8*1000000</f>
        <v>-888.68792883416609</v>
      </c>
      <c r="AQ8" s="10">
        <f>(SIN(RADIANS(AR8/2))/SIN(RADIANS((AJ8+AK8)/2))-1)*1000000-AP8</f>
        <v>230.07784172051254</v>
      </c>
      <c r="AR8" s="9">
        <v>-90.290599999999998</v>
      </c>
      <c r="AS8">
        <f t="shared" ref="AS8" si="2">ABS(lambda/2/SIN(RADIANS(AR8-phi0)/2))</f>
        <v>1.1698694324328898</v>
      </c>
    </row>
    <row r="9" spans="1:45">
      <c r="A9">
        <f>Strains!A3</f>
        <v>2</v>
      </c>
      <c r="B9">
        <f>Strains!B3</f>
        <v>2</v>
      </c>
      <c r="C9">
        <f>Strains!C3</f>
        <v>980051</v>
      </c>
      <c r="D9">
        <f>Strains!D3</f>
        <v>41643.611388888887</v>
      </c>
      <c r="E9">
        <f>Strains!E3</f>
        <v>71.88</v>
      </c>
      <c r="F9">
        <f>Strains!F3</f>
        <v>35.94</v>
      </c>
      <c r="G9">
        <f>Strains!G3</f>
        <v>-45</v>
      </c>
      <c r="H9">
        <f>Strains!H3</f>
        <v>-90.2</v>
      </c>
      <c r="I9">
        <f>Strains!I3</f>
        <v>12</v>
      </c>
      <c r="J9">
        <f>Strains!J3</f>
        <v>-22.95</v>
      </c>
      <c r="K9">
        <f>Strains!K3</f>
        <v>-23.358000000000001</v>
      </c>
      <c r="L9">
        <f>Strains!L3</f>
        <v>16</v>
      </c>
      <c r="M9">
        <f>Strains!M3</f>
        <v>0</v>
      </c>
      <c r="N9" t="str">
        <f>Strains!N3</f>
        <v>OFF</v>
      </c>
      <c r="O9">
        <f>Strains!O3</f>
        <v>32</v>
      </c>
      <c r="P9">
        <f>Strains!P3</f>
        <v>800000</v>
      </c>
      <c r="Q9">
        <f>Strains!Q3</f>
        <v>3906</v>
      </c>
      <c r="R9">
        <f>Strains!R3</f>
        <v>813</v>
      </c>
      <c r="S9">
        <f>Strains!S3</f>
        <v>413</v>
      </c>
      <c r="T9">
        <f>Strains!T3</f>
        <v>3.2180788992933871</v>
      </c>
      <c r="U9">
        <f>Strains!U3</f>
        <v>0.23764571782714414</v>
      </c>
      <c r="V9">
        <f>Strains!V3</f>
        <v>-90.213127778555716</v>
      </c>
      <c r="W9">
        <f>Strains!W3</f>
        <v>3.4387154071875314E-2</v>
      </c>
      <c r="X9">
        <f>Strains!X3</f>
        <v>0.9951729065527759</v>
      </c>
      <c r="Y9">
        <f>Strains!Y3</f>
        <v>9.6110900400941196E-2</v>
      </c>
      <c r="Z9">
        <f>Strains!Z3</f>
        <v>6.3816652245184269</v>
      </c>
      <c r="AA9">
        <f>Strains!AA3</f>
        <v>0.20764363698533012</v>
      </c>
      <c r="AB9">
        <f>Strains!AB3</f>
        <v>0.58355381866603184</v>
      </c>
      <c r="AC9">
        <f>Strains!AC3</f>
        <v>8.8238236258376707E-2</v>
      </c>
      <c r="AD9">
        <f>Strains!AD3</f>
        <v>1.2646838026236709</v>
      </c>
      <c r="AG9" s="1" t="s">
        <v>201</v>
      </c>
      <c r="AH9" s="1">
        <v>0.15</v>
      </c>
      <c r="AI9" s="1">
        <f t="shared" ref="AI9:AI50" si="3">-L9</f>
        <v>-16</v>
      </c>
      <c r="AJ9" s="9">
        <f t="shared" ref="AJ9:AJ50" si="4">V9</f>
        <v>-90.213127778555716</v>
      </c>
      <c r="AK9" s="9">
        <f t="shared" ref="AK9:AK50" si="5">W9</f>
        <v>3.4387154071875314E-2</v>
      </c>
      <c r="AL9" s="9">
        <f t="shared" ref="AL9:AL50" si="6">X9</f>
        <v>0.9951729065527759</v>
      </c>
      <c r="AM9" s="9">
        <f t="shared" ref="AM9:AM50" si="7">Y9</f>
        <v>9.6110900400941196E-2</v>
      </c>
      <c r="AN9">
        <f t="shared" ref="AN9:AN50" si="8">ABS(lambda/2/SIN(RADIANS(AJ9-phi0)/2))</f>
        <v>1.1706550091633838</v>
      </c>
      <c r="AO9">
        <f t="shared" ref="AO9:AO50" si="9">ABS(lambda/2/SIN(RADIANS(AJ9+AK9-phi0)/2))-AN9</f>
        <v>3.4919923485188242E-4</v>
      </c>
      <c r="AP9" s="10">
        <f t="shared" ref="AP9:AP50" si="10">(AN9-AS9)/AS9*1000000</f>
        <v>671.50804073952008</v>
      </c>
      <c r="AQ9" s="10">
        <f t="shared" ref="AQ9:AQ50" si="11">(SIN(RADIANS(AR9/2))/SIN(RADIANS((AJ9+AK9)/2))-1)*1000000-AP9</f>
        <v>301.13207230391254</v>
      </c>
      <c r="AR9" s="9">
        <v>-90.290599999999998</v>
      </c>
      <c r="AS9">
        <f t="shared" ref="AS9:AS50" si="12">ABS(lambda/2/SIN(RADIANS(AR9-phi0)/2))</f>
        <v>1.1698694324328898</v>
      </c>
    </row>
    <row r="10" spans="1:45">
      <c r="A10">
        <f>Strains!A4</f>
        <v>3</v>
      </c>
      <c r="B10">
        <f>Strains!B4</f>
        <v>3</v>
      </c>
      <c r="C10">
        <f>Strains!C4</f>
        <v>980051</v>
      </c>
      <c r="D10">
        <f>Strains!D4</f>
        <v>41643.656693055556</v>
      </c>
      <c r="E10">
        <f>Strains!E4</f>
        <v>71.88</v>
      </c>
      <c r="F10">
        <f>Strains!F4</f>
        <v>35.94</v>
      </c>
      <c r="G10">
        <f>Strains!G4</f>
        <v>-45</v>
      </c>
      <c r="H10">
        <f>Strains!H4</f>
        <v>-90.2</v>
      </c>
      <c r="I10">
        <f>Strains!I4</f>
        <v>12</v>
      </c>
      <c r="J10">
        <f>Strains!J4</f>
        <v>-22.95</v>
      </c>
      <c r="K10">
        <f>Strains!K4</f>
        <v>-23.277999999999999</v>
      </c>
      <c r="L10">
        <f>Strains!L4</f>
        <v>15</v>
      </c>
      <c r="M10">
        <f>Strains!M4</f>
        <v>0</v>
      </c>
      <c r="N10" t="str">
        <f>Strains!N4</f>
        <v>OFF</v>
      </c>
      <c r="O10">
        <f>Strains!O4</f>
        <v>32</v>
      </c>
      <c r="P10">
        <f>Strains!P4</f>
        <v>800000</v>
      </c>
      <c r="Q10">
        <f>Strains!Q4</f>
        <v>3915</v>
      </c>
      <c r="R10">
        <f>Strains!R4</f>
        <v>838</v>
      </c>
      <c r="S10">
        <f>Strains!S4</f>
        <v>411</v>
      </c>
      <c r="T10">
        <f>Strains!T4</f>
        <v>3.1937844694200632</v>
      </c>
      <c r="U10">
        <f>Strains!U4</f>
        <v>0.20635786137005047</v>
      </c>
      <c r="V10">
        <f>Strains!V4</f>
        <v>-90.16522159052775</v>
      </c>
      <c r="W10">
        <f>Strains!W4</f>
        <v>2.8310353605585148E-2</v>
      </c>
      <c r="X10">
        <f>Strains!X4</f>
        <v>0.93671896161274193</v>
      </c>
      <c r="Y10">
        <f>Strains!Y4</f>
        <v>7.656848406062991E-2</v>
      </c>
      <c r="Z10">
        <f>Strains!Z4</f>
        <v>6.0488450990645974</v>
      </c>
      <c r="AA10">
        <f>Strains!AA4</f>
        <v>0.16032857069444811</v>
      </c>
      <c r="AB10">
        <f>Strains!AB4</f>
        <v>0.57135773377908194</v>
      </c>
      <c r="AC10">
        <f>Strains!AC4</f>
        <v>7.2263283446253726E-2</v>
      </c>
      <c r="AD10">
        <f>Strains!AD4</f>
        <v>1.1390106264981323</v>
      </c>
      <c r="AG10" s="1" t="s">
        <v>201</v>
      </c>
      <c r="AH10" s="1">
        <v>0.15</v>
      </c>
      <c r="AI10" s="1">
        <f t="shared" si="3"/>
        <v>-15</v>
      </c>
      <c r="AJ10" s="9">
        <f t="shared" si="4"/>
        <v>-90.16522159052775</v>
      </c>
      <c r="AK10" s="9">
        <f t="shared" si="5"/>
        <v>2.8310353605585148E-2</v>
      </c>
      <c r="AL10" s="9">
        <f t="shared" si="6"/>
        <v>0.93671896161274193</v>
      </c>
      <c r="AM10" s="9">
        <f t="shared" si="7"/>
        <v>7.656848406062991E-2</v>
      </c>
      <c r="AN10">
        <f t="shared" si="8"/>
        <v>1.1711415792216957</v>
      </c>
      <c r="AO10">
        <f t="shared" si="9"/>
        <v>2.8782698396900841E-4</v>
      </c>
      <c r="AP10" s="10">
        <f t="shared" si="10"/>
        <v>1087.4263003524682</v>
      </c>
      <c r="AQ10" s="10">
        <f t="shared" si="11"/>
        <v>249.66036220547221</v>
      </c>
      <c r="AR10" s="9">
        <v>-90.290599999999998</v>
      </c>
      <c r="AS10">
        <f t="shared" si="12"/>
        <v>1.1698694324328898</v>
      </c>
    </row>
    <row r="11" spans="1:45">
      <c r="A11">
        <f>Strains!A5</f>
        <v>4</v>
      </c>
      <c r="B11">
        <f>Strains!B5</f>
        <v>4</v>
      </c>
      <c r="C11">
        <f>Strains!C5</f>
        <v>980051</v>
      </c>
      <c r="D11">
        <f>Strains!D5</f>
        <v>41643.702098148147</v>
      </c>
      <c r="E11">
        <f>Strains!E5</f>
        <v>71.88</v>
      </c>
      <c r="F11">
        <f>Strains!F5</f>
        <v>35.94</v>
      </c>
      <c r="G11">
        <f>Strains!G5</f>
        <v>-45</v>
      </c>
      <c r="H11">
        <f>Strains!H5</f>
        <v>-90.2</v>
      </c>
      <c r="I11">
        <f>Strains!I5</f>
        <v>12</v>
      </c>
      <c r="J11">
        <f>Strains!J5</f>
        <v>-22.95</v>
      </c>
      <c r="K11">
        <f>Strains!K5</f>
        <v>-23.268999999999998</v>
      </c>
      <c r="L11">
        <f>Strains!L5</f>
        <v>14</v>
      </c>
      <c r="M11">
        <f>Strains!M5</f>
        <v>0</v>
      </c>
      <c r="N11" t="str">
        <f>Strains!N5</f>
        <v>OFF</v>
      </c>
      <c r="O11">
        <f>Strains!O5</f>
        <v>32</v>
      </c>
      <c r="P11">
        <f>Strains!P5</f>
        <v>800000</v>
      </c>
      <c r="Q11">
        <f>Strains!Q5</f>
        <v>3906</v>
      </c>
      <c r="R11">
        <f>Strains!R5</f>
        <v>828</v>
      </c>
      <c r="S11">
        <f>Strains!S5</f>
        <v>407</v>
      </c>
      <c r="T11">
        <f>Strains!T5</f>
        <v>3.6253600380020852</v>
      </c>
      <c r="U11">
        <f>Strains!U5</f>
        <v>0.17518745487382953</v>
      </c>
      <c r="V11">
        <f>Strains!V5</f>
        <v>-90.056810813904249</v>
      </c>
      <c r="W11">
        <f>Strains!W5</f>
        <v>2.5643626076551143E-2</v>
      </c>
      <c r="X11">
        <f>Strains!X5</f>
        <v>1.1064270796601636</v>
      </c>
      <c r="Y11">
        <f>Strains!Y5</f>
        <v>7.2039877563001495E-2</v>
      </c>
      <c r="Z11">
        <f>Strains!Z5</f>
        <v>7.3432030291701791</v>
      </c>
      <c r="AA11">
        <f>Strains!AA5</f>
        <v>0.15309517440177886</v>
      </c>
      <c r="AB11">
        <f>Strains!AB5</f>
        <v>0.50479946513702423</v>
      </c>
      <c r="AC11">
        <f>Strains!AC5</f>
        <v>6.8079673210252281E-2</v>
      </c>
      <c r="AD11">
        <f>Strains!AD5</f>
        <v>0.86101179905905101</v>
      </c>
      <c r="AG11" s="1" t="s">
        <v>201</v>
      </c>
      <c r="AH11" s="1">
        <v>0.15</v>
      </c>
      <c r="AI11" s="1">
        <f t="shared" si="3"/>
        <v>-14</v>
      </c>
      <c r="AJ11" s="9">
        <f t="shared" si="4"/>
        <v>-90.056810813904249</v>
      </c>
      <c r="AK11" s="9">
        <f t="shared" si="5"/>
        <v>2.5643626076551143E-2</v>
      </c>
      <c r="AL11" s="9">
        <f t="shared" si="6"/>
        <v>1.1064270796601636</v>
      </c>
      <c r="AM11" s="9">
        <f t="shared" si="7"/>
        <v>7.2039877563001495E-2</v>
      </c>
      <c r="AN11">
        <f t="shared" si="8"/>
        <v>1.1722449295875195</v>
      </c>
      <c r="AO11">
        <f t="shared" si="9"/>
        <v>2.6144558674867646E-4</v>
      </c>
      <c r="AP11" s="10">
        <f t="shared" si="10"/>
        <v>2030.5660518794466</v>
      </c>
      <c r="AQ11" s="10">
        <f t="shared" si="11"/>
        <v>229.61639564579218</v>
      </c>
      <c r="AR11" s="9">
        <v>-90.290599999999998</v>
      </c>
      <c r="AS11">
        <f t="shared" si="12"/>
        <v>1.1698694324328898</v>
      </c>
    </row>
    <row r="12" spans="1:45">
      <c r="A12">
        <f>Strains!A6</f>
        <v>5</v>
      </c>
      <c r="B12">
        <f>Strains!B6</f>
        <v>5</v>
      </c>
      <c r="C12">
        <f>Strains!C6</f>
        <v>980051</v>
      </c>
      <c r="D12">
        <f>Strains!D6</f>
        <v>41643.747403819441</v>
      </c>
      <c r="E12">
        <f>Strains!E6</f>
        <v>71.88</v>
      </c>
      <c r="F12">
        <f>Strains!F6</f>
        <v>35.94</v>
      </c>
      <c r="G12">
        <f>Strains!G6</f>
        <v>-45</v>
      </c>
      <c r="H12">
        <f>Strains!H6</f>
        <v>-90.2</v>
      </c>
      <c r="I12">
        <f>Strains!I6</f>
        <v>12</v>
      </c>
      <c r="J12">
        <f>Strains!J6</f>
        <v>-22.95</v>
      </c>
      <c r="K12">
        <f>Strains!K6</f>
        <v>-23.196999999999999</v>
      </c>
      <c r="L12">
        <f>Strains!L6</f>
        <v>13</v>
      </c>
      <c r="M12">
        <f>Strains!M6</f>
        <v>0</v>
      </c>
      <c r="N12" t="str">
        <f>Strains!N6</f>
        <v>OFF</v>
      </c>
      <c r="O12">
        <f>Strains!O6</f>
        <v>32</v>
      </c>
      <c r="P12">
        <f>Strains!P6</f>
        <v>800000</v>
      </c>
      <c r="Q12">
        <f>Strains!Q6</f>
        <v>3904</v>
      </c>
      <c r="R12">
        <f>Strains!R6</f>
        <v>816</v>
      </c>
      <c r="S12">
        <f>Strains!S6</f>
        <v>397</v>
      </c>
      <c r="T12">
        <f>Strains!T6</f>
        <v>3.1185714212646229</v>
      </c>
      <c r="U12">
        <f>Strains!U6</f>
        <v>0.23136534134619305</v>
      </c>
      <c r="V12">
        <f>Strains!V6</f>
        <v>-90.002373924806378</v>
      </c>
      <c r="W12">
        <f>Strains!W6</f>
        <v>3.5379099994704052E-2</v>
      </c>
      <c r="X12">
        <f>Strains!X6</f>
        <v>1.0044815840140322</v>
      </c>
      <c r="Y12">
        <f>Strains!Y6</f>
        <v>9.5951628523076968E-2</v>
      </c>
      <c r="Z12">
        <f>Strains!Z6</f>
        <v>6.8096497579350102</v>
      </c>
      <c r="AA12">
        <f>Strains!AA6</f>
        <v>0.17610372883240757</v>
      </c>
      <c r="AB12">
        <f>Strains!AB6</f>
        <v>0.4318393949278353</v>
      </c>
      <c r="AC12">
        <f>Strains!AC6</f>
        <v>8.5030899182241951E-2</v>
      </c>
      <c r="AD12">
        <f>Strains!AD6</f>
        <v>1.225205930645533</v>
      </c>
      <c r="AG12" s="1" t="s">
        <v>201</v>
      </c>
      <c r="AH12" s="1">
        <v>0.15</v>
      </c>
      <c r="AI12" s="1">
        <f t="shared" si="3"/>
        <v>-13</v>
      </c>
      <c r="AJ12" s="9">
        <f t="shared" si="4"/>
        <v>-90.002373924806378</v>
      </c>
      <c r="AK12" s="9">
        <f t="shared" si="5"/>
        <v>3.5379099994704052E-2</v>
      </c>
      <c r="AL12" s="9">
        <f t="shared" si="6"/>
        <v>1.0044815840140322</v>
      </c>
      <c r="AM12" s="9">
        <f t="shared" si="7"/>
        <v>9.5951628523076968E-2</v>
      </c>
      <c r="AN12">
        <f t="shared" si="8"/>
        <v>1.172800141426025</v>
      </c>
      <c r="AO12">
        <f t="shared" si="9"/>
        <v>3.6126200504660311E-4</v>
      </c>
      <c r="AP12" s="10">
        <f t="shared" si="10"/>
        <v>2505.1590475703028</v>
      </c>
      <c r="AQ12" s="10">
        <f t="shared" si="11"/>
        <v>316.46486143167749</v>
      </c>
      <c r="AR12" s="9">
        <v>-90.290599999999998</v>
      </c>
      <c r="AS12">
        <f t="shared" si="12"/>
        <v>1.1698694324328898</v>
      </c>
    </row>
    <row r="13" spans="1:45">
      <c r="A13">
        <f>Strains!A7</f>
        <v>6</v>
      </c>
      <c r="B13">
        <f>Strains!B7</f>
        <v>6</v>
      </c>
      <c r="C13">
        <f>Strains!C7</f>
        <v>980051</v>
      </c>
      <c r="D13">
        <f>Strains!D7</f>
        <v>41643.792691319446</v>
      </c>
      <c r="E13">
        <f>Strains!E7</f>
        <v>71.88</v>
      </c>
      <c r="F13">
        <f>Strains!F7</f>
        <v>35.94</v>
      </c>
      <c r="G13">
        <f>Strains!G7</f>
        <v>-45</v>
      </c>
      <c r="H13">
        <f>Strains!H7</f>
        <v>-90.2</v>
      </c>
      <c r="I13">
        <f>Strains!I7</f>
        <v>12</v>
      </c>
      <c r="J13">
        <f>Strains!J7</f>
        <v>-22.95</v>
      </c>
      <c r="K13">
        <f>Strains!K7</f>
        <v>-23.145</v>
      </c>
      <c r="L13">
        <f>Strains!L7</f>
        <v>12</v>
      </c>
      <c r="M13">
        <f>Strains!M7</f>
        <v>0</v>
      </c>
      <c r="N13" t="str">
        <f>Strains!N7</f>
        <v>OFF</v>
      </c>
      <c r="O13">
        <f>Strains!O7</f>
        <v>32</v>
      </c>
      <c r="P13">
        <f>Strains!P7</f>
        <v>800000</v>
      </c>
      <c r="Q13">
        <f>Strains!Q7</f>
        <v>3897</v>
      </c>
      <c r="R13">
        <f>Strains!R7</f>
        <v>828</v>
      </c>
      <c r="S13">
        <f>Strains!S7</f>
        <v>435</v>
      </c>
      <c r="T13">
        <f>Strains!T7</f>
        <v>2.8818644096585797</v>
      </c>
      <c r="U13">
        <f>Strains!U7</f>
        <v>0.23050105809117419</v>
      </c>
      <c r="V13">
        <f>Strains!V7</f>
        <v>-90.009074385668512</v>
      </c>
      <c r="W13">
        <f>Strains!W7</f>
        <v>3.5746319981494065E-2</v>
      </c>
      <c r="X13">
        <f>Strains!X7</f>
        <v>0.94162950805026779</v>
      </c>
      <c r="Y13">
        <f>Strains!Y7</f>
        <v>9.4787436785874757E-2</v>
      </c>
      <c r="Z13">
        <f>Strains!Z7</f>
        <v>6.0185655081926006</v>
      </c>
      <c r="AA13">
        <f>Strains!AA7</f>
        <v>0.16388630639485688</v>
      </c>
      <c r="AB13">
        <f>Strains!AB7</f>
        <v>0.53998600717677581</v>
      </c>
      <c r="AC13">
        <f>Strains!AC7</f>
        <v>8.1550061402146837E-2</v>
      </c>
      <c r="AD13">
        <f>Strains!AD7</f>
        <v>1.293157016606131</v>
      </c>
      <c r="AG13" s="1" t="s">
        <v>201</v>
      </c>
      <c r="AH13" s="1">
        <v>0.15</v>
      </c>
      <c r="AI13" s="1">
        <f t="shared" si="3"/>
        <v>-12</v>
      </c>
      <c r="AJ13" s="9">
        <f t="shared" si="4"/>
        <v>-90.009074385668512</v>
      </c>
      <c r="AK13" s="9">
        <f t="shared" si="5"/>
        <v>3.5746319981494065E-2</v>
      </c>
      <c r="AL13" s="9">
        <f t="shared" si="6"/>
        <v>0.94162950805026779</v>
      </c>
      <c r="AM13" s="9">
        <f t="shared" si="7"/>
        <v>9.4787436785874757E-2</v>
      </c>
      <c r="AN13">
        <f t="shared" si="8"/>
        <v>1.1727317595274398</v>
      </c>
      <c r="AO13">
        <f t="shared" si="9"/>
        <v>3.6494953324983648E-4</v>
      </c>
      <c r="AP13" s="10">
        <f t="shared" si="10"/>
        <v>2446.7064573158946</v>
      </c>
      <c r="AQ13" s="10">
        <f t="shared" si="11"/>
        <v>319.46621540005526</v>
      </c>
      <c r="AR13" s="9">
        <v>-90.290599999999998</v>
      </c>
      <c r="AS13">
        <f t="shared" si="12"/>
        <v>1.1698694324328898</v>
      </c>
    </row>
    <row r="14" spans="1:45">
      <c r="A14">
        <f>Strains!A8</f>
        <v>7</v>
      </c>
      <c r="B14">
        <f>Strains!B8</f>
        <v>7</v>
      </c>
      <c r="C14">
        <f>Strains!C8</f>
        <v>980051</v>
      </c>
      <c r="D14">
        <f>Strains!D8</f>
        <v>41643.837887268521</v>
      </c>
      <c r="E14">
        <f>Strains!E8</f>
        <v>71.88</v>
      </c>
      <c r="F14">
        <f>Strains!F8</f>
        <v>35.94</v>
      </c>
      <c r="G14">
        <f>Strains!G8</f>
        <v>-45</v>
      </c>
      <c r="H14">
        <f>Strains!H8</f>
        <v>-90.2</v>
      </c>
      <c r="I14">
        <f>Strains!I8</f>
        <v>12</v>
      </c>
      <c r="J14">
        <f>Strains!J8</f>
        <v>-22.95</v>
      </c>
      <c r="K14">
        <f>Strains!K8</f>
        <v>-23.097000000000001</v>
      </c>
      <c r="L14">
        <f>Strains!L8</f>
        <v>11</v>
      </c>
      <c r="M14">
        <f>Strains!M8</f>
        <v>0</v>
      </c>
      <c r="N14" t="str">
        <f>Strains!N8</f>
        <v>OFF</v>
      </c>
      <c r="O14">
        <f>Strains!O8</f>
        <v>32</v>
      </c>
      <c r="P14">
        <f>Strains!P8</f>
        <v>800000</v>
      </c>
      <c r="Q14">
        <f>Strains!Q8</f>
        <v>3951</v>
      </c>
      <c r="R14">
        <f>Strains!R8</f>
        <v>809</v>
      </c>
      <c r="S14">
        <f>Strains!S8</f>
        <v>409</v>
      </c>
      <c r="T14">
        <f>Strains!T8</f>
        <v>2.697895859534817</v>
      </c>
      <c r="U14">
        <f>Strains!U8</f>
        <v>0.22554447524502333</v>
      </c>
      <c r="V14">
        <f>Strains!V8</f>
        <v>-89.999443106533988</v>
      </c>
      <c r="W14">
        <f>Strains!W8</f>
        <v>3.7428747939986767E-2</v>
      </c>
      <c r="X14">
        <f>Strains!X8</f>
        <v>0.94213483412690835</v>
      </c>
      <c r="Y14">
        <f>Strains!Y8</f>
        <v>9.9744995215985899E-2</v>
      </c>
      <c r="Z14">
        <f>Strains!Z8</f>
        <v>6.058104150762408</v>
      </c>
      <c r="AA14">
        <f>Strains!AA8</f>
        <v>0.16022063621748159</v>
      </c>
      <c r="AB14">
        <f>Strains!AB8</f>
        <v>0.55237685315823704</v>
      </c>
      <c r="AC14">
        <f>Strains!AC8</f>
        <v>8.0417744980728761E-2</v>
      </c>
      <c r="AD14">
        <f>Strains!AD8</f>
        <v>1.2685104445258966</v>
      </c>
      <c r="AG14" s="1" t="s">
        <v>201</v>
      </c>
      <c r="AH14" s="1">
        <v>0.15</v>
      </c>
      <c r="AI14" s="1">
        <f t="shared" si="3"/>
        <v>-11</v>
      </c>
      <c r="AJ14" s="9">
        <f t="shared" si="4"/>
        <v>-89.999443106533988</v>
      </c>
      <c r="AK14" s="9">
        <f t="shared" si="5"/>
        <v>3.7428747939986767E-2</v>
      </c>
      <c r="AL14" s="9">
        <f t="shared" si="6"/>
        <v>0.94213483412690835</v>
      </c>
      <c r="AM14" s="9">
        <f t="shared" si="7"/>
        <v>9.9744995215985899E-2</v>
      </c>
      <c r="AN14">
        <f t="shared" si="8"/>
        <v>1.172830055810576</v>
      </c>
      <c r="AO14">
        <f t="shared" si="9"/>
        <v>3.8223086015487517E-4</v>
      </c>
      <c r="AP14" s="10">
        <f t="shared" si="10"/>
        <v>2530.7297511253532</v>
      </c>
      <c r="AQ14" s="10">
        <f t="shared" si="11"/>
        <v>334.50751867679219</v>
      </c>
      <c r="AR14" s="9">
        <v>-90.290599999990533</v>
      </c>
      <c r="AS14">
        <f t="shared" si="12"/>
        <v>1.1698694324329857</v>
      </c>
    </row>
    <row r="15" spans="1:45">
      <c r="A15">
        <f>Strains!A9</f>
        <v>8</v>
      </c>
      <c r="B15">
        <f>Strains!B9</f>
        <v>8</v>
      </c>
      <c r="C15">
        <f>Strains!C9</f>
        <v>980051</v>
      </c>
      <c r="D15">
        <f>Strains!D9</f>
        <v>41643.883770486114</v>
      </c>
      <c r="E15">
        <f>Strains!E9</f>
        <v>71.88</v>
      </c>
      <c r="F15">
        <f>Strains!F9</f>
        <v>35.94</v>
      </c>
      <c r="G15">
        <f>Strains!G9</f>
        <v>-45</v>
      </c>
      <c r="H15">
        <f>Strains!H9</f>
        <v>-90.2</v>
      </c>
      <c r="I15">
        <f>Strains!I9</f>
        <v>12</v>
      </c>
      <c r="J15">
        <f>Strains!J9</f>
        <v>-22.95</v>
      </c>
      <c r="K15">
        <f>Strains!K9</f>
        <v>-23.007999999999999</v>
      </c>
      <c r="L15">
        <f>Strains!L9</f>
        <v>10</v>
      </c>
      <c r="M15">
        <f>Strains!M9</f>
        <v>0</v>
      </c>
      <c r="N15" t="str">
        <f>Strains!N9</f>
        <v>OFF</v>
      </c>
      <c r="O15">
        <f>Strains!O9</f>
        <v>32</v>
      </c>
      <c r="P15">
        <f>Strains!P9</f>
        <v>800000</v>
      </c>
      <c r="Q15">
        <f>Strains!Q9</f>
        <v>4125</v>
      </c>
      <c r="R15">
        <f>Strains!R9</f>
        <v>797</v>
      </c>
      <c r="S15">
        <f>Strains!S9</f>
        <v>401</v>
      </c>
      <c r="T15">
        <f>Strains!T9</f>
        <v>2.9973578053154619</v>
      </c>
      <c r="U15">
        <f>Strains!U9</f>
        <v>0.19890379972903297</v>
      </c>
      <c r="V15">
        <f>Strains!V9</f>
        <v>-90.058908185414211</v>
      </c>
      <c r="W15">
        <f>Strains!W9</f>
        <v>3.021332299690728E-2</v>
      </c>
      <c r="X15">
        <f>Strains!X9</f>
        <v>0.96312851416255651</v>
      </c>
      <c r="Y15">
        <f>Strains!Y9</f>
        <v>8.0982408510904283E-2</v>
      </c>
      <c r="Z15">
        <f>Strains!Z9</f>
        <v>6.0376194005960668</v>
      </c>
      <c r="AA15">
        <f>Strains!AA9</f>
        <v>0.1478880946957726</v>
      </c>
      <c r="AB15">
        <f>Strains!AB9</f>
        <v>0.590747221144584</v>
      </c>
      <c r="AC15">
        <f>Strains!AC9</f>
        <v>7.0739810777308537E-2</v>
      </c>
      <c r="AD15">
        <f>Strains!AD9</f>
        <v>1.100390156051765</v>
      </c>
      <c r="AG15" s="1" t="s">
        <v>260</v>
      </c>
      <c r="AH15" s="1">
        <v>0.15</v>
      </c>
      <c r="AI15" s="1">
        <f t="shared" si="3"/>
        <v>-10</v>
      </c>
      <c r="AJ15" s="9">
        <f t="shared" si="4"/>
        <v>-90.058908185414211</v>
      </c>
      <c r="AK15" s="9">
        <f t="shared" si="5"/>
        <v>3.021332299690728E-2</v>
      </c>
      <c r="AL15" s="9">
        <f t="shared" si="6"/>
        <v>0.96312851416255651</v>
      </c>
      <c r="AM15" s="9">
        <f t="shared" si="7"/>
        <v>8.0982408510904283E-2</v>
      </c>
      <c r="AN15">
        <f t="shared" si="8"/>
        <v>1.1722235539184254</v>
      </c>
      <c r="AO15">
        <f t="shared" si="9"/>
        <v>3.0803673125179287E-4</v>
      </c>
      <c r="AP15" s="10">
        <f t="shared" si="10"/>
        <v>1601.1845169130822</v>
      </c>
      <c r="AQ15" s="10">
        <f t="shared" si="11"/>
        <v>268.27295319683208</v>
      </c>
      <c r="AR15" s="9">
        <v>-90.243227267085544</v>
      </c>
      <c r="AS15">
        <f t="shared" si="12"/>
        <v>1.1703496082463261</v>
      </c>
    </row>
    <row r="16" spans="1:45">
      <c r="A16">
        <f>Strains!A10</f>
        <v>9</v>
      </c>
      <c r="B16">
        <f>Strains!B10</f>
        <v>9</v>
      </c>
      <c r="C16">
        <f>Strains!C10</f>
        <v>980051</v>
      </c>
      <c r="D16">
        <f>Strains!D10</f>
        <v>41643.931590162036</v>
      </c>
      <c r="E16">
        <f>Strains!E10</f>
        <v>71.88</v>
      </c>
      <c r="F16">
        <f>Strains!F10</f>
        <v>35.94</v>
      </c>
      <c r="G16">
        <f>Strains!G10</f>
        <v>-45</v>
      </c>
      <c r="H16">
        <f>Strains!H10</f>
        <v>-90.2</v>
      </c>
      <c r="I16">
        <f>Strains!I10</f>
        <v>12</v>
      </c>
      <c r="J16">
        <f>Strains!J10</f>
        <v>-22.95</v>
      </c>
      <c r="K16">
        <f>Strains!K10</f>
        <v>-22.949000000000002</v>
      </c>
      <c r="L16">
        <f>Strains!L10</f>
        <v>9</v>
      </c>
      <c r="M16">
        <f>Strains!M10</f>
        <v>0</v>
      </c>
      <c r="N16" t="str">
        <f>Strains!N10</f>
        <v>OFF</v>
      </c>
      <c r="O16">
        <f>Strains!O10</f>
        <v>32</v>
      </c>
      <c r="P16">
        <f>Strains!P10</f>
        <v>800000</v>
      </c>
      <c r="Q16">
        <f>Strains!Q10</f>
        <v>4128</v>
      </c>
      <c r="R16">
        <f>Strains!R10</f>
        <v>801</v>
      </c>
      <c r="S16">
        <f>Strains!S10</f>
        <v>420</v>
      </c>
      <c r="T16">
        <f>Strains!T10</f>
        <v>2.7009004453345975</v>
      </c>
      <c r="U16">
        <f>Strains!U10</f>
        <v>0.13228346149023582</v>
      </c>
      <c r="V16">
        <f>Strains!V10</f>
        <v>-90.092386169184721</v>
      </c>
      <c r="W16">
        <f>Strains!W10</f>
        <v>2.1376694928409132E-2</v>
      </c>
      <c r="X16">
        <f>Strains!X10</f>
        <v>0.92028528204417015</v>
      </c>
      <c r="Y16">
        <f>Strains!Y10</f>
        <v>5.6998708602216237E-2</v>
      </c>
      <c r="Z16">
        <f>Strains!Z10</f>
        <v>6.0451460150995482</v>
      </c>
      <c r="AA16">
        <f>Strains!AA10</f>
        <v>9.8272872993529908E-2</v>
      </c>
      <c r="AB16">
        <f>Strains!AB10</f>
        <v>0.56202956963426709</v>
      </c>
      <c r="AC16">
        <f>Strains!AC10</f>
        <v>4.6504442232068774E-2</v>
      </c>
      <c r="AD16">
        <f>Strains!AD10</f>
        <v>0.74944338062886851</v>
      </c>
      <c r="AG16" s="1" t="s">
        <v>197</v>
      </c>
      <c r="AH16" s="1">
        <v>0.15</v>
      </c>
      <c r="AI16" s="1">
        <f t="shared" si="3"/>
        <v>-9</v>
      </c>
      <c r="AJ16" s="9">
        <f t="shared" si="4"/>
        <v>-90.092386169184721</v>
      </c>
      <c r="AK16" s="9">
        <f t="shared" si="5"/>
        <v>2.1376694928409132E-2</v>
      </c>
      <c r="AL16" s="9">
        <f t="shared" si="6"/>
        <v>0.92028528204417015</v>
      </c>
      <c r="AM16" s="9">
        <f t="shared" si="7"/>
        <v>5.6998708602216237E-2</v>
      </c>
      <c r="AN16">
        <f t="shared" si="8"/>
        <v>1.1718825167747002</v>
      </c>
      <c r="AO16">
        <f t="shared" si="9"/>
        <v>2.1772797616081974E-4</v>
      </c>
      <c r="AP16" s="10">
        <f t="shared" si="10"/>
        <v>1072.141747940231</v>
      </c>
      <c r="AQ16" s="10">
        <f t="shared" si="11"/>
        <v>189.41445235443575</v>
      </c>
      <c r="AR16" s="9">
        <v>-90.215844123865281</v>
      </c>
      <c r="AS16">
        <f t="shared" si="12"/>
        <v>1.1706274382268929</v>
      </c>
    </row>
    <row r="17" spans="1:45">
      <c r="A17">
        <f>Strains!A11</f>
        <v>10</v>
      </c>
      <c r="B17">
        <f>Strains!B11</f>
        <v>10</v>
      </c>
      <c r="C17">
        <f>Strains!C11</f>
        <v>980051</v>
      </c>
      <c r="D17">
        <f>Strains!D11</f>
        <v>41643.979445717596</v>
      </c>
      <c r="E17">
        <f>Strains!E11</f>
        <v>71.88</v>
      </c>
      <c r="F17">
        <f>Strains!F11</f>
        <v>35.94</v>
      </c>
      <c r="G17">
        <f>Strains!G11</f>
        <v>-45</v>
      </c>
      <c r="H17">
        <f>Strains!H11</f>
        <v>-90.2</v>
      </c>
      <c r="I17">
        <f>Strains!I11</f>
        <v>12</v>
      </c>
      <c r="J17">
        <f>Strains!J11</f>
        <v>-22.95</v>
      </c>
      <c r="K17">
        <f>Strains!K11</f>
        <v>-23.009</v>
      </c>
      <c r="L17">
        <f>Strains!L11</f>
        <v>8</v>
      </c>
      <c r="M17">
        <f>Strains!M11</f>
        <v>0</v>
      </c>
      <c r="N17" t="str">
        <f>Strains!N11</f>
        <v>OFF</v>
      </c>
      <c r="O17">
        <f>Strains!O11</f>
        <v>32</v>
      </c>
      <c r="P17">
        <f>Strains!P11</f>
        <v>800000</v>
      </c>
      <c r="Q17">
        <f>Strains!Q11</f>
        <v>4145</v>
      </c>
      <c r="R17">
        <f>Strains!R11</f>
        <v>795</v>
      </c>
      <c r="S17">
        <f>Strains!S11</f>
        <v>417</v>
      </c>
      <c r="T17">
        <f>Strains!T11</f>
        <v>2.9109902212500129</v>
      </c>
      <c r="U17">
        <f>Strains!U11</f>
        <v>0.17654451928492007</v>
      </c>
      <c r="V17">
        <f>Strains!V11</f>
        <v>-90.092873052560748</v>
      </c>
      <c r="W17">
        <f>Strains!W11</f>
        <v>2.9864050793608456E-2</v>
      </c>
      <c r="X17">
        <f>Strains!X11</f>
        <v>1.0278358778082242</v>
      </c>
      <c r="Y17">
        <f>Strains!Y11</f>
        <v>8.2132982593834988E-2</v>
      </c>
      <c r="Z17">
        <f>Strains!Z11</f>
        <v>6.6324938226784651</v>
      </c>
      <c r="AA17">
        <f>Strains!AA11</f>
        <v>0.14610263250823322</v>
      </c>
      <c r="AB17">
        <f>Strains!AB11</f>
        <v>0.66623372094606981</v>
      </c>
      <c r="AC17">
        <f>Strains!AC11</f>
        <v>6.6643289822368584E-2</v>
      </c>
      <c r="AD17">
        <f>Strains!AD11</f>
        <v>0.93123035267327614</v>
      </c>
      <c r="AG17" s="1" t="s">
        <v>197</v>
      </c>
      <c r="AH17" s="1">
        <v>0.15</v>
      </c>
      <c r="AI17" s="1">
        <f t="shared" si="3"/>
        <v>-8</v>
      </c>
      <c r="AJ17" s="9">
        <f t="shared" si="4"/>
        <v>-90.092873052560748</v>
      </c>
      <c r="AK17" s="9">
        <f t="shared" si="5"/>
        <v>2.9864050793608456E-2</v>
      </c>
      <c r="AL17" s="9">
        <f t="shared" si="6"/>
        <v>1.0278358778082242</v>
      </c>
      <c r="AM17" s="9">
        <f t="shared" si="7"/>
        <v>8.2132982593834988E-2</v>
      </c>
      <c r="AN17">
        <f t="shared" si="8"/>
        <v>1.1718775591402852</v>
      </c>
      <c r="AO17">
        <f t="shared" si="9"/>
        <v>3.0420409389497749E-4</v>
      </c>
      <c r="AP17" s="10">
        <f t="shared" si="10"/>
        <v>1067.9067246920224</v>
      </c>
      <c r="AQ17" s="10">
        <f t="shared" si="11"/>
        <v>263.47557329410552</v>
      </c>
      <c r="AR17" s="9">
        <v>-90.215844123865182</v>
      </c>
      <c r="AS17">
        <f t="shared" si="12"/>
        <v>1.1706274382268937</v>
      </c>
    </row>
    <row r="18" spans="1:45">
      <c r="A18">
        <f>Strains!A12</f>
        <v>11</v>
      </c>
      <c r="B18">
        <f>Strains!B12</f>
        <v>11</v>
      </c>
      <c r="C18">
        <f>Strains!C12</f>
        <v>980051</v>
      </c>
      <c r="D18">
        <f>Strains!D12</f>
        <v>41644.027507060186</v>
      </c>
      <c r="E18">
        <f>Strains!E12</f>
        <v>71.88</v>
      </c>
      <c r="F18">
        <f>Strains!F12</f>
        <v>35.94</v>
      </c>
      <c r="G18">
        <f>Strains!G12</f>
        <v>-45</v>
      </c>
      <c r="H18">
        <f>Strains!H12</f>
        <v>-90.2</v>
      </c>
      <c r="I18">
        <f>Strains!I12</f>
        <v>12</v>
      </c>
      <c r="J18">
        <f>Strains!J12</f>
        <v>-22.95</v>
      </c>
      <c r="K18">
        <f>Strains!K12</f>
        <v>-23.099</v>
      </c>
      <c r="L18">
        <f>Strains!L12</f>
        <v>7</v>
      </c>
      <c r="M18">
        <f>Strains!M12</f>
        <v>0</v>
      </c>
      <c r="N18" t="str">
        <f>Strains!N12</f>
        <v>OFF</v>
      </c>
      <c r="O18">
        <f>Strains!O12</f>
        <v>32</v>
      </c>
      <c r="P18">
        <f>Strains!P12</f>
        <v>800000</v>
      </c>
      <c r="Q18">
        <f>Strains!Q12</f>
        <v>4146</v>
      </c>
      <c r="R18">
        <f>Strains!R12</f>
        <v>779</v>
      </c>
      <c r="S18">
        <f>Strains!S12</f>
        <v>429</v>
      </c>
      <c r="T18">
        <f>Strains!T12</f>
        <v>3.601390176990606</v>
      </c>
      <c r="U18">
        <f>Strains!U12</f>
        <v>0.24868943385379372</v>
      </c>
      <c r="V18">
        <f>Strains!V12</f>
        <v>-90.071533055587693</v>
      </c>
      <c r="W18">
        <f>Strains!W12</f>
        <v>3.9969268995619735E-2</v>
      </c>
      <c r="X18">
        <f>Strains!X12</f>
        <v>1.2016942090470002</v>
      </c>
      <c r="Y18">
        <f>Strains!Y12</f>
        <v>0.117162503003265</v>
      </c>
      <c r="Z18">
        <f>Strains!Z12</f>
        <v>7.7391076877746903</v>
      </c>
      <c r="AA18">
        <f>Strains!AA12</f>
        <v>0.24409039116824421</v>
      </c>
      <c r="AB18">
        <f>Strains!AB12</f>
        <v>0.5313525030317966</v>
      </c>
      <c r="AC18">
        <f>Strains!AC12</f>
        <v>0.10215306398652566</v>
      </c>
      <c r="AD18">
        <f>Strains!AD12</f>
        <v>1.1482612539731072</v>
      </c>
      <c r="AG18" s="1" t="s">
        <v>197</v>
      </c>
      <c r="AH18" s="1">
        <v>0.15</v>
      </c>
      <c r="AI18" s="1">
        <f t="shared" si="3"/>
        <v>-7</v>
      </c>
      <c r="AJ18" s="9">
        <f t="shared" si="4"/>
        <v>-90.071533055587693</v>
      </c>
      <c r="AK18" s="9">
        <f t="shared" si="5"/>
        <v>3.9969268995619735E-2</v>
      </c>
      <c r="AL18" s="9">
        <f t="shared" si="6"/>
        <v>1.2016942090470002</v>
      </c>
      <c r="AM18" s="9">
        <f t="shared" si="7"/>
        <v>0.117162503003265</v>
      </c>
      <c r="AN18">
        <f t="shared" si="8"/>
        <v>1.1720949104659104</v>
      </c>
      <c r="AO18">
        <f t="shared" si="9"/>
        <v>4.0741991263582022E-4</v>
      </c>
      <c r="AP18" s="10">
        <f t="shared" si="10"/>
        <v>1253.5775184284003</v>
      </c>
      <c r="AQ18" s="10">
        <f t="shared" si="11"/>
        <v>352.39236035940485</v>
      </c>
      <c r="AR18" s="9">
        <v>-90.215844123865182</v>
      </c>
      <c r="AS18">
        <f t="shared" si="12"/>
        <v>1.1706274382268937</v>
      </c>
    </row>
    <row r="19" spans="1:45">
      <c r="A19">
        <f>Strains!A13</f>
        <v>12</v>
      </c>
      <c r="B19">
        <f>Strains!B13</f>
        <v>12</v>
      </c>
      <c r="C19">
        <f>Strains!C13</f>
        <v>980051</v>
      </c>
      <c r="D19">
        <f>Strains!D13</f>
        <v>41644.075588425927</v>
      </c>
      <c r="E19">
        <f>Strains!E13</f>
        <v>71.88</v>
      </c>
      <c r="F19">
        <f>Strains!F13</f>
        <v>35.94</v>
      </c>
      <c r="G19">
        <f>Strains!G13</f>
        <v>-45</v>
      </c>
      <c r="H19">
        <f>Strains!H13</f>
        <v>-90.2</v>
      </c>
      <c r="I19">
        <f>Strains!I13</f>
        <v>12</v>
      </c>
      <c r="J19">
        <f>Strains!J13</f>
        <v>-22.95</v>
      </c>
      <c r="K19">
        <f>Strains!K13</f>
        <v>-23.164000000000001</v>
      </c>
      <c r="L19">
        <f>Strains!L13</f>
        <v>6</v>
      </c>
      <c r="M19">
        <f>Strains!M13</f>
        <v>0</v>
      </c>
      <c r="N19" t="str">
        <f>Strains!N13</f>
        <v>OFF</v>
      </c>
      <c r="O19">
        <f>Strains!O13</f>
        <v>32</v>
      </c>
      <c r="P19">
        <f>Strains!P13</f>
        <v>800000</v>
      </c>
      <c r="Q19">
        <f>Strains!Q13</f>
        <v>4149</v>
      </c>
      <c r="R19">
        <f>Strains!R13</f>
        <v>824</v>
      </c>
      <c r="S19">
        <f>Strains!S13</f>
        <v>423</v>
      </c>
      <c r="T19">
        <f>Strains!T13</f>
        <v>2.8408363171636748</v>
      </c>
      <c r="U19">
        <f>Strains!U13</f>
        <v>0.1457972275074601</v>
      </c>
      <c r="V19">
        <f>Strains!V13</f>
        <v>-90.096436769577821</v>
      </c>
      <c r="W19">
        <f>Strains!W13</f>
        <v>2.5038101528026324E-2</v>
      </c>
      <c r="X19">
        <f>Strains!X13</f>
        <v>1.0227983032900778</v>
      </c>
      <c r="Y19">
        <f>Strains!Y13</f>
        <v>6.9208332634182773E-2</v>
      </c>
      <c r="Z19">
        <f>Strains!Z13</f>
        <v>6.7002367616140459</v>
      </c>
      <c r="AA19">
        <f>Strains!AA13</f>
        <v>0.12151590801907541</v>
      </c>
      <c r="AB19">
        <f>Strains!AB13</f>
        <v>0.59749408784098779</v>
      </c>
      <c r="AC19">
        <f>Strains!AC13</f>
        <v>5.4872121665557001E-2</v>
      </c>
      <c r="AD19">
        <f>Strains!AD13</f>
        <v>0.77207779811136501</v>
      </c>
      <c r="AG19" s="1" t="s">
        <v>197</v>
      </c>
      <c r="AH19" s="1">
        <v>0.15</v>
      </c>
      <c r="AI19" s="1">
        <f t="shared" si="3"/>
        <v>-6</v>
      </c>
      <c r="AJ19" s="9">
        <f t="shared" si="4"/>
        <v>-90.096436769577821</v>
      </c>
      <c r="AK19" s="9">
        <f t="shared" si="5"/>
        <v>2.5038101528026324E-2</v>
      </c>
      <c r="AL19" s="9">
        <f t="shared" si="6"/>
        <v>1.0227983032900778</v>
      </c>
      <c r="AM19" s="9">
        <f t="shared" si="7"/>
        <v>6.9208332634182773E-2</v>
      </c>
      <c r="AN19">
        <f t="shared" si="8"/>
        <v>1.1718412739196267</v>
      </c>
      <c r="AO19">
        <f t="shared" si="9"/>
        <v>2.5500568939618162E-4</v>
      </c>
      <c r="AP19" s="10">
        <f t="shared" si="10"/>
        <v>1036.910338076028</v>
      </c>
      <c r="AQ19" s="10">
        <f t="shared" si="11"/>
        <v>221.24945022876318</v>
      </c>
      <c r="AR19" s="9">
        <v>-90.215844123865182</v>
      </c>
      <c r="AS19">
        <f t="shared" si="12"/>
        <v>1.1706274382268937</v>
      </c>
    </row>
    <row r="20" spans="1:45">
      <c r="A20">
        <f>Strains!A14</f>
        <v>13</v>
      </c>
      <c r="B20">
        <f>Strains!B14</f>
        <v>13</v>
      </c>
      <c r="C20">
        <f>Strains!C14</f>
        <v>980051</v>
      </c>
      <c r="D20">
        <f>Strains!D14</f>
        <v>41644.123715393522</v>
      </c>
      <c r="E20">
        <f>Strains!E14</f>
        <v>71.88</v>
      </c>
      <c r="F20">
        <f>Strains!F14</f>
        <v>35.94</v>
      </c>
      <c r="G20">
        <f>Strains!G14</f>
        <v>-45</v>
      </c>
      <c r="H20">
        <f>Strains!H14</f>
        <v>-90.2</v>
      </c>
      <c r="I20">
        <f>Strains!I14</f>
        <v>12</v>
      </c>
      <c r="J20">
        <f>Strains!J14</f>
        <v>-22.95</v>
      </c>
      <c r="K20">
        <f>Strains!K14</f>
        <v>-23.227</v>
      </c>
      <c r="L20">
        <f>Strains!L14</f>
        <v>5</v>
      </c>
      <c r="M20">
        <f>Strains!M14</f>
        <v>0</v>
      </c>
      <c r="N20" t="str">
        <f>Strains!N14</f>
        <v>OFF</v>
      </c>
      <c r="O20">
        <f>Strains!O14</f>
        <v>32</v>
      </c>
      <c r="P20">
        <f>Strains!P14</f>
        <v>800000</v>
      </c>
      <c r="Q20">
        <f>Strains!Q14</f>
        <v>4142</v>
      </c>
      <c r="R20">
        <f>Strains!R14</f>
        <v>745</v>
      </c>
      <c r="S20">
        <f>Strains!S14</f>
        <v>421</v>
      </c>
      <c r="T20">
        <f>Strains!T14</f>
        <v>4.2465506292183086</v>
      </c>
      <c r="U20">
        <f>Strains!U14</f>
        <v>0.3585100738880373</v>
      </c>
      <c r="V20">
        <f>Strains!V14</f>
        <v>-90.070725641451929</v>
      </c>
      <c r="W20">
        <f>Strains!W14</f>
        <v>5.4389735517716864E-2</v>
      </c>
      <c r="X20">
        <f>Strains!X14</f>
        <v>1.504375480628801</v>
      </c>
      <c r="Y20">
        <f>Strains!Y14</f>
        <v>0.18565191969491393</v>
      </c>
      <c r="Z20">
        <f>Strains!Z14</f>
        <v>8.9265673439742059</v>
      </c>
      <c r="AA20">
        <f>Strains!AA14</f>
        <v>0.43441995051962246</v>
      </c>
      <c r="AB20">
        <f>Strains!AB14</f>
        <v>0.85909859686893775</v>
      </c>
      <c r="AC20">
        <f>Strains!AC14</f>
        <v>0.14887392580740041</v>
      </c>
      <c r="AD20">
        <f>Strains!AD14</f>
        <v>1.1103970320882111</v>
      </c>
      <c r="AG20" s="1" t="s">
        <v>197</v>
      </c>
      <c r="AH20" s="1">
        <v>0.15</v>
      </c>
      <c r="AI20" s="1">
        <f t="shared" si="3"/>
        <v>-5</v>
      </c>
      <c r="AJ20" s="9">
        <f t="shared" si="4"/>
        <v>-90.070725641451929</v>
      </c>
      <c r="AK20" s="9">
        <f t="shared" si="5"/>
        <v>5.4389735517716864E-2</v>
      </c>
      <c r="AL20" s="9">
        <f t="shared" si="6"/>
        <v>1.504375480628801</v>
      </c>
      <c r="AM20" s="9">
        <f t="shared" si="7"/>
        <v>0.18565191969491393</v>
      </c>
      <c r="AN20">
        <f t="shared" si="8"/>
        <v>1.1721031364907821</v>
      </c>
      <c r="AO20">
        <f t="shared" si="9"/>
        <v>5.5452874732542234E-4</v>
      </c>
      <c r="AP20" s="10">
        <f t="shared" si="10"/>
        <v>1260.6045405219329</v>
      </c>
      <c r="AQ20" s="10">
        <f t="shared" si="11"/>
        <v>478.42029254182967</v>
      </c>
      <c r="AR20" s="9">
        <v>-90.215844123865182</v>
      </c>
      <c r="AS20">
        <f t="shared" si="12"/>
        <v>1.1706274382268937</v>
      </c>
    </row>
    <row r="21" spans="1:45">
      <c r="A21">
        <f>Strains!A15</f>
        <v>14</v>
      </c>
      <c r="B21">
        <f>Strains!B15</f>
        <v>14</v>
      </c>
      <c r="C21">
        <f>Strains!C15</f>
        <v>980051</v>
      </c>
      <c r="D21">
        <f>Strains!D15</f>
        <v>41644.171746180553</v>
      </c>
      <c r="E21">
        <f>Strains!E15</f>
        <v>71.88</v>
      </c>
      <c r="F21">
        <f>Strains!F15</f>
        <v>35.94</v>
      </c>
      <c r="G21">
        <f>Strains!G15</f>
        <v>-45</v>
      </c>
      <c r="H21">
        <f>Strains!H15</f>
        <v>-90.2</v>
      </c>
      <c r="I21">
        <f>Strains!I15</f>
        <v>12</v>
      </c>
      <c r="J21">
        <f>Strains!J15</f>
        <v>-22.95</v>
      </c>
      <c r="K21">
        <f>Strains!K15</f>
        <v>-23.305</v>
      </c>
      <c r="L21">
        <f>Strains!L15</f>
        <v>4</v>
      </c>
      <c r="M21">
        <f>Strains!M15</f>
        <v>0</v>
      </c>
      <c r="N21" t="str">
        <f>Strains!N15</f>
        <v>OFF</v>
      </c>
      <c r="O21">
        <f>Strains!O15</f>
        <v>32</v>
      </c>
      <c r="P21">
        <f>Strains!P15</f>
        <v>800000</v>
      </c>
      <c r="Q21">
        <f>Strains!Q15</f>
        <v>4128</v>
      </c>
      <c r="R21">
        <f>Strains!R15</f>
        <v>763</v>
      </c>
      <c r="S21">
        <f>Strains!S15</f>
        <v>385</v>
      </c>
      <c r="T21">
        <f>Strains!T15</f>
        <v>2.0861980371153193</v>
      </c>
      <c r="U21">
        <f>Strains!U15</f>
        <v>0.23331423761419862</v>
      </c>
      <c r="V21">
        <f>Strains!V15</f>
        <v>-90.084560175864112</v>
      </c>
      <c r="W21">
        <f>Strains!W15</f>
        <v>5.3900090275476056E-2</v>
      </c>
      <c r="X21">
        <f>Strains!X15</f>
        <v>1.0113112978482317</v>
      </c>
      <c r="Y21">
        <f>Strains!Y15</f>
        <v>0.14816631340658923</v>
      </c>
      <c r="Z21">
        <f>Strains!Z15</f>
        <v>6.4325187391182874</v>
      </c>
      <c r="AA21">
        <f>Strains!AA15</f>
        <v>0.19178500109149019</v>
      </c>
      <c r="AB21">
        <f>Strains!AB15</f>
        <v>0.63176016678075053</v>
      </c>
      <c r="AC21">
        <f>Strains!AC15</f>
        <v>8.8522302098484926E-2</v>
      </c>
      <c r="AD21">
        <f>Strains!AD15</f>
        <v>1.2853164765993947</v>
      </c>
      <c r="AG21" s="1" t="s">
        <v>197</v>
      </c>
      <c r="AH21" s="1">
        <v>0.15</v>
      </c>
      <c r="AI21" s="1">
        <f t="shared" si="3"/>
        <v>-4</v>
      </c>
      <c r="AJ21" s="9">
        <f t="shared" si="4"/>
        <v>-90.084560175864112</v>
      </c>
      <c r="AK21" s="9">
        <f t="shared" si="5"/>
        <v>5.3900090275476056E-2</v>
      </c>
      <c r="AL21" s="9">
        <f t="shared" si="6"/>
        <v>1.0113112978482317</v>
      </c>
      <c r="AM21" s="9">
        <f t="shared" si="7"/>
        <v>0.14816631340658923</v>
      </c>
      <c r="AN21">
        <f t="shared" si="8"/>
        <v>1.1719622127181122</v>
      </c>
      <c r="AO21">
        <f t="shared" si="9"/>
        <v>5.4933430586623366E-4</v>
      </c>
      <c r="AP21" s="10">
        <f t="shared" si="10"/>
        <v>1140.2214296635414</v>
      </c>
      <c r="AQ21" s="10">
        <f t="shared" si="11"/>
        <v>473.64313633778033</v>
      </c>
      <c r="AR21" s="9">
        <v>-90.215844123865182</v>
      </c>
      <c r="AS21">
        <f t="shared" si="12"/>
        <v>1.1706274382268937</v>
      </c>
    </row>
    <row r="22" spans="1:45">
      <c r="A22">
        <f>Strains!A16</f>
        <v>15</v>
      </c>
      <c r="B22">
        <f>Strains!B16</f>
        <v>15</v>
      </c>
      <c r="C22">
        <f>Strains!C16</f>
        <v>980051</v>
      </c>
      <c r="D22">
        <f>Strains!D16</f>
        <v>41644.219615277776</v>
      </c>
      <c r="E22">
        <f>Strains!E16</f>
        <v>71.88</v>
      </c>
      <c r="F22">
        <f>Strains!F16</f>
        <v>35.94</v>
      </c>
      <c r="G22">
        <f>Strains!G16</f>
        <v>-45</v>
      </c>
      <c r="H22">
        <f>Strains!H16</f>
        <v>-90.2</v>
      </c>
      <c r="I22">
        <f>Strains!I16</f>
        <v>12</v>
      </c>
      <c r="J22">
        <f>Strains!J16</f>
        <v>-22.95</v>
      </c>
      <c r="K22">
        <f>Strains!K16</f>
        <v>-23.396000000000001</v>
      </c>
      <c r="L22">
        <f>Strains!L16</f>
        <v>3</v>
      </c>
      <c r="M22">
        <f>Strains!M16</f>
        <v>0</v>
      </c>
      <c r="N22" t="str">
        <f>Strains!N16</f>
        <v>OFF</v>
      </c>
      <c r="O22">
        <f>Strains!O16</f>
        <v>32</v>
      </c>
      <c r="P22">
        <f>Strains!P16</f>
        <v>800000</v>
      </c>
      <c r="Q22">
        <f>Strains!Q16</f>
        <v>4130</v>
      </c>
      <c r="R22">
        <f>Strains!R16</f>
        <v>796</v>
      </c>
      <c r="S22">
        <f>Strains!S16</f>
        <v>387</v>
      </c>
      <c r="T22">
        <f>Strains!T16</f>
        <v>2.8347933885119665</v>
      </c>
      <c r="U22">
        <f>Strains!U16</f>
        <v>0.23326331691492183</v>
      </c>
      <c r="V22">
        <f>Strains!V16</f>
        <v>-90.132490889393466</v>
      </c>
      <c r="W22">
        <f>Strains!W16</f>
        <v>4.8395162052514006E-2</v>
      </c>
      <c r="X22">
        <f>Strains!X16</f>
        <v>1.2263587580359918</v>
      </c>
      <c r="Y22">
        <f>Strains!Y16</f>
        <v>0.14484878895515865</v>
      </c>
      <c r="Z22">
        <f>Strains!Z16</f>
        <v>7.4275284799431951</v>
      </c>
      <c r="AA22">
        <f>Strains!AA16</f>
        <v>0.25248295702607126</v>
      </c>
      <c r="AB22">
        <f>Strains!AB16</f>
        <v>0.80438944135683221</v>
      </c>
      <c r="AC22">
        <f>Strains!AC16</f>
        <v>9.9060000510471424E-2</v>
      </c>
      <c r="AD22">
        <f>Strains!AD16</f>
        <v>1.0721121903980178</v>
      </c>
      <c r="AG22" s="1" t="s">
        <v>197</v>
      </c>
      <c r="AH22" s="1">
        <v>0.15</v>
      </c>
      <c r="AI22" s="1">
        <f t="shared" si="3"/>
        <v>-3</v>
      </c>
      <c r="AJ22" s="9">
        <f t="shared" si="4"/>
        <v>-90.132490889393466</v>
      </c>
      <c r="AK22" s="9">
        <f t="shared" si="5"/>
        <v>4.8395162052514006E-2</v>
      </c>
      <c r="AL22" s="9">
        <f t="shared" si="6"/>
        <v>1.2263587580359918</v>
      </c>
      <c r="AM22" s="9">
        <f t="shared" si="7"/>
        <v>0.14484878895515865</v>
      </c>
      <c r="AN22">
        <f t="shared" si="8"/>
        <v>1.1714743664193392</v>
      </c>
      <c r="AO22">
        <f t="shared" si="9"/>
        <v>4.9257651934886404E-4</v>
      </c>
      <c r="AP22" s="10">
        <f t="shared" si="10"/>
        <v>723.48226667938343</v>
      </c>
      <c r="AQ22" s="10">
        <f t="shared" si="11"/>
        <v>423.89193863536048</v>
      </c>
      <c r="AR22" s="9">
        <v>-90.215844123865182</v>
      </c>
      <c r="AS22">
        <f t="shared" si="12"/>
        <v>1.1706274382268937</v>
      </c>
    </row>
    <row r="23" spans="1:45">
      <c r="A23">
        <f>Strains!A17</f>
        <v>16</v>
      </c>
      <c r="B23">
        <f>Strains!B17</f>
        <v>16</v>
      </c>
      <c r="C23">
        <f>Strains!C17</f>
        <v>980051</v>
      </c>
      <c r="D23">
        <f>Strains!D17</f>
        <v>41644.267526157404</v>
      </c>
      <c r="E23">
        <f>Strains!E17</f>
        <v>71.88</v>
      </c>
      <c r="F23">
        <f>Strains!F17</f>
        <v>35.94</v>
      </c>
      <c r="G23">
        <f>Strains!G17</f>
        <v>-45</v>
      </c>
      <c r="H23">
        <f>Strains!H17</f>
        <v>-90.2</v>
      </c>
      <c r="I23">
        <f>Strains!I17</f>
        <v>12</v>
      </c>
      <c r="J23">
        <f>Strains!J17</f>
        <v>-22.95</v>
      </c>
      <c r="K23">
        <f>Strains!K17</f>
        <v>-23.449000000000002</v>
      </c>
      <c r="L23">
        <f>Strains!L17</f>
        <v>2</v>
      </c>
      <c r="M23">
        <f>Strains!M17</f>
        <v>0</v>
      </c>
      <c r="N23" t="str">
        <f>Strains!N17</f>
        <v>OFF</v>
      </c>
      <c r="O23">
        <f>Strains!O17</f>
        <v>32</v>
      </c>
      <c r="P23">
        <f>Strains!P17</f>
        <v>800000</v>
      </c>
      <c r="Q23">
        <f>Strains!Q17</f>
        <v>4048</v>
      </c>
      <c r="R23">
        <f>Strains!R17</f>
        <v>736</v>
      </c>
      <c r="S23">
        <f>Strains!S17</f>
        <v>411</v>
      </c>
      <c r="T23">
        <f>Strains!T17</f>
        <v>2.1735424572735584</v>
      </c>
      <c r="U23">
        <f>Strains!U17</f>
        <v>0.21228616109958653</v>
      </c>
      <c r="V23">
        <f>Strains!V17</f>
        <v>-90.132216101569981</v>
      </c>
      <c r="W23">
        <f>Strains!W17</f>
        <v>4.3617830566934523E-2</v>
      </c>
      <c r="X23">
        <f>Strains!X17</f>
        <v>0.93768922063725169</v>
      </c>
      <c r="Y23">
        <f>Strains!Y17</f>
        <v>0.11712128297850975</v>
      </c>
      <c r="Z23">
        <f>Strains!Z17</f>
        <v>6.0779052441626868</v>
      </c>
      <c r="AA23">
        <f>Strains!AA17</f>
        <v>0.16761574145545455</v>
      </c>
      <c r="AB23">
        <f>Strains!AB17</f>
        <v>0.55449349627179501</v>
      </c>
      <c r="AC23">
        <f>Strains!AC17</f>
        <v>7.7200563044652351E-2</v>
      </c>
      <c r="AD23">
        <f>Strains!AD17</f>
        <v>1.2220200600805033</v>
      </c>
      <c r="AG23" s="1" t="s">
        <v>197</v>
      </c>
      <c r="AH23" s="1">
        <v>0.15</v>
      </c>
      <c r="AI23" s="1">
        <f t="shared" si="3"/>
        <v>-2</v>
      </c>
      <c r="AJ23" s="9">
        <f t="shared" si="4"/>
        <v>-90.132216101569981</v>
      </c>
      <c r="AK23" s="9">
        <f t="shared" si="5"/>
        <v>4.3617830566934523E-2</v>
      </c>
      <c r="AL23" s="9">
        <f t="shared" si="6"/>
        <v>0.93768922063725169</v>
      </c>
      <c r="AM23" s="9">
        <f t="shared" si="7"/>
        <v>0.11712128297850975</v>
      </c>
      <c r="AN23">
        <f t="shared" si="8"/>
        <v>1.1714771615111788</v>
      </c>
      <c r="AO23">
        <f t="shared" si="9"/>
        <v>4.4392725973407821E-4</v>
      </c>
      <c r="AP23" s="10">
        <f t="shared" si="10"/>
        <v>725.86995361398101</v>
      </c>
      <c r="AQ23" s="10">
        <f t="shared" si="11"/>
        <v>382.22707168570025</v>
      </c>
      <c r="AR23" s="9">
        <v>-90.215844123865182</v>
      </c>
      <c r="AS23">
        <f t="shared" si="12"/>
        <v>1.1706274382268937</v>
      </c>
    </row>
    <row r="24" spans="1:45">
      <c r="A24">
        <f>Strains!A18</f>
        <v>17</v>
      </c>
      <c r="B24">
        <f>Strains!B18</f>
        <v>17</v>
      </c>
      <c r="C24">
        <f>Strains!C18</f>
        <v>980051</v>
      </c>
      <c r="D24">
        <f>Strains!D18</f>
        <v>41644.314544791669</v>
      </c>
      <c r="E24">
        <f>Strains!E18</f>
        <v>71.88</v>
      </c>
      <c r="F24">
        <f>Strains!F18</f>
        <v>35.94</v>
      </c>
      <c r="G24">
        <f>Strains!G18</f>
        <v>-45</v>
      </c>
      <c r="H24">
        <f>Strains!H18</f>
        <v>-90.2</v>
      </c>
      <c r="I24">
        <f>Strains!I18</f>
        <v>12</v>
      </c>
      <c r="J24">
        <f>Strains!J18</f>
        <v>-22.95</v>
      </c>
      <c r="K24">
        <f>Strains!K18</f>
        <v>-23.448</v>
      </c>
      <c r="L24">
        <f>Strains!L18</f>
        <v>1</v>
      </c>
      <c r="M24">
        <f>Strains!M18</f>
        <v>0</v>
      </c>
      <c r="N24" t="str">
        <f>Strains!N18</f>
        <v>OFF</v>
      </c>
      <c r="O24">
        <f>Strains!O18</f>
        <v>32</v>
      </c>
      <c r="P24">
        <f>Strains!P18</f>
        <v>800000</v>
      </c>
      <c r="Q24">
        <f>Strains!Q18</f>
        <v>4020</v>
      </c>
      <c r="R24">
        <f>Strains!R18</f>
        <v>757</v>
      </c>
      <c r="S24">
        <f>Strains!S18</f>
        <v>385</v>
      </c>
      <c r="T24">
        <f>Strains!T18</f>
        <v>2.0078877708443357</v>
      </c>
      <c r="U24">
        <f>Strains!U18</f>
        <v>0.18825557183835162</v>
      </c>
      <c r="V24">
        <f>Strains!V18</f>
        <v>-90.133223520443664</v>
      </c>
      <c r="W24">
        <f>Strains!W18</f>
        <v>4.0396481041335364E-2</v>
      </c>
      <c r="X24">
        <f>Strains!X18</f>
        <v>0.91062284681396644</v>
      </c>
      <c r="Y24">
        <f>Strains!Y18</f>
        <v>0.10906680102233232</v>
      </c>
      <c r="Z24">
        <f>Strains!Z18</f>
        <v>5.9691639202912663</v>
      </c>
      <c r="AA24">
        <f>Strains!AA18</f>
        <v>0.14530708415080029</v>
      </c>
      <c r="AB24">
        <f>Strains!AB18</f>
        <v>0.54956208813550989</v>
      </c>
      <c r="AC24">
        <f>Strains!AC18</f>
        <v>6.7428635613649701E-2</v>
      </c>
      <c r="AD24">
        <f>Strains!AD18</f>
        <v>1.1015682300139229</v>
      </c>
      <c r="AG24" s="1" t="s">
        <v>197</v>
      </c>
      <c r="AH24" s="1">
        <v>0.15</v>
      </c>
      <c r="AI24" s="1">
        <f t="shared" si="3"/>
        <v>-1</v>
      </c>
      <c r="AJ24" s="9">
        <f t="shared" si="4"/>
        <v>-90.133223520443664</v>
      </c>
      <c r="AK24" s="9">
        <f t="shared" si="5"/>
        <v>4.0396481041335364E-2</v>
      </c>
      <c r="AL24" s="9">
        <f t="shared" si="6"/>
        <v>0.91062284681396644</v>
      </c>
      <c r="AM24" s="9">
        <f t="shared" si="7"/>
        <v>0.10906680102233232</v>
      </c>
      <c r="AN24">
        <f t="shared" si="8"/>
        <v>1.1714669143274494</v>
      </c>
      <c r="AO24">
        <f t="shared" si="9"/>
        <v>4.1111333387067184E-4</v>
      </c>
      <c r="AP24" s="10">
        <f t="shared" si="10"/>
        <v>717.11637122328523</v>
      </c>
      <c r="AQ24" s="10">
        <f t="shared" si="11"/>
        <v>354.09592010838389</v>
      </c>
      <c r="AR24" s="9">
        <v>-90.215844123865182</v>
      </c>
      <c r="AS24">
        <f t="shared" si="12"/>
        <v>1.1706274382268937</v>
      </c>
    </row>
    <row r="25" spans="1:45">
      <c r="A25">
        <f>Strains!A19</f>
        <v>18</v>
      </c>
      <c r="B25">
        <f>Strains!B19</f>
        <v>18</v>
      </c>
      <c r="C25">
        <f>Strains!C19</f>
        <v>980051</v>
      </c>
      <c r="D25">
        <f>Strains!D19</f>
        <v>41644.361196759259</v>
      </c>
      <c r="E25">
        <f>Strains!E19</f>
        <v>71.88</v>
      </c>
      <c r="F25">
        <f>Strains!F19</f>
        <v>35.94</v>
      </c>
      <c r="G25">
        <f>Strains!G19</f>
        <v>-45</v>
      </c>
      <c r="H25">
        <f>Strains!H19</f>
        <v>-90.2</v>
      </c>
      <c r="I25">
        <f>Strains!I19</f>
        <v>12</v>
      </c>
      <c r="J25">
        <f>Strains!J19</f>
        <v>-22.95</v>
      </c>
      <c r="K25">
        <f>Strains!K19</f>
        <v>-23.393999999999998</v>
      </c>
      <c r="L25">
        <f>Strains!L19</f>
        <v>0</v>
      </c>
      <c r="M25">
        <f>Strains!M19</f>
        <v>0</v>
      </c>
      <c r="N25" t="str">
        <f>Strains!N19</f>
        <v>OFF</v>
      </c>
      <c r="O25">
        <f>Strains!O19</f>
        <v>32</v>
      </c>
      <c r="P25">
        <f>Strains!P19</f>
        <v>800000</v>
      </c>
      <c r="Q25">
        <f>Strains!Q19</f>
        <v>3988</v>
      </c>
      <c r="R25">
        <f>Strains!R19</f>
        <v>740</v>
      </c>
      <c r="S25">
        <f>Strains!S19</f>
        <v>420</v>
      </c>
      <c r="T25">
        <f>Strains!T19</f>
        <v>3.3692130648197209</v>
      </c>
      <c r="U25">
        <f>Strains!U19</f>
        <v>0.2652545776658104</v>
      </c>
      <c r="V25">
        <f>Strains!V19</f>
        <v>-90.112537735015039</v>
      </c>
      <c r="W25">
        <f>Strains!W19</f>
        <v>5.0337604441690012E-2</v>
      </c>
      <c r="X25">
        <f>Strains!X19</f>
        <v>1.4550502336566999</v>
      </c>
      <c r="Y25">
        <f>Strains!Y19</f>
        <v>0.16821677541515437</v>
      </c>
      <c r="Z25">
        <f>Strains!Z19</f>
        <v>8.943817859061312</v>
      </c>
      <c r="AA25">
        <f>Strains!AA19</f>
        <v>0.33618794215047793</v>
      </c>
      <c r="AB25">
        <f>Strains!AB19</f>
        <v>0.90716814650273669</v>
      </c>
      <c r="AC25">
        <f>Strains!AC19</f>
        <v>0.11343283656378944</v>
      </c>
      <c r="AD25">
        <f>Strains!AD19</f>
        <v>0.88482107380904784</v>
      </c>
      <c r="AG25" s="1" t="s">
        <v>197</v>
      </c>
      <c r="AH25" s="1">
        <v>0.15</v>
      </c>
      <c r="AI25" s="1">
        <f t="shared" si="3"/>
        <v>0</v>
      </c>
      <c r="AJ25" s="9">
        <f t="shared" si="4"/>
        <v>-90.112537735015039</v>
      </c>
      <c r="AK25" s="9">
        <f t="shared" si="5"/>
        <v>5.0337604441690012E-2</v>
      </c>
      <c r="AL25" s="9">
        <f t="shared" si="6"/>
        <v>1.4550502336566999</v>
      </c>
      <c r="AM25" s="9">
        <f t="shared" si="7"/>
        <v>0.16821677541515437</v>
      </c>
      <c r="AN25">
        <f t="shared" si="8"/>
        <v>1.1716773784865837</v>
      </c>
      <c r="AO25">
        <f t="shared" si="9"/>
        <v>5.126274541593645E-4</v>
      </c>
      <c r="AP25" s="10">
        <f t="shared" si="10"/>
        <v>896.903852928878</v>
      </c>
      <c r="AQ25" s="10">
        <f t="shared" si="11"/>
        <v>441.53888178096577</v>
      </c>
      <c r="AR25" s="9">
        <v>-90.215844123865182</v>
      </c>
      <c r="AS25">
        <f t="shared" si="12"/>
        <v>1.1706274382268937</v>
      </c>
    </row>
    <row r="26" spans="1:45">
      <c r="A26">
        <f>Strains!A20</f>
        <v>19</v>
      </c>
      <c r="B26">
        <f>Strains!B20</f>
        <v>19</v>
      </c>
      <c r="C26">
        <f>Strains!C20</f>
        <v>980051</v>
      </c>
      <c r="D26">
        <f>Strains!D20</f>
        <v>41644.407452083331</v>
      </c>
      <c r="E26">
        <f>Strains!E20</f>
        <v>71.88</v>
      </c>
      <c r="F26">
        <f>Strains!F20</f>
        <v>35.94</v>
      </c>
      <c r="G26">
        <f>Strains!G20</f>
        <v>-45</v>
      </c>
      <c r="H26">
        <f>Strains!H20</f>
        <v>-90.2</v>
      </c>
      <c r="I26">
        <f>Strains!I20</f>
        <v>12</v>
      </c>
      <c r="J26">
        <f>Strains!J20</f>
        <v>-22.95</v>
      </c>
      <c r="K26">
        <f>Strains!K20</f>
        <v>-23.364000000000001</v>
      </c>
      <c r="L26">
        <f>Strains!L20</f>
        <v>-1</v>
      </c>
      <c r="M26">
        <f>Strains!M20</f>
        <v>0</v>
      </c>
      <c r="N26" t="str">
        <f>Strains!N20</f>
        <v>OFF</v>
      </c>
      <c r="O26">
        <f>Strains!O20</f>
        <v>32</v>
      </c>
      <c r="P26">
        <f>Strains!P20</f>
        <v>800000</v>
      </c>
      <c r="Q26">
        <f>Strains!Q20</f>
        <v>4014</v>
      </c>
      <c r="R26">
        <f>Strains!R20</f>
        <v>758</v>
      </c>
      <c r="S26">
        <f>Strains!S20</f>
        <v>410</v>
      </c>
      <c r="T26">
        <f>Strains!T20</f>
        <v>2.8516672047510676</v>
      </c>
      <c r="U26">
        <f>Strains!U20</f>
        <v>0.22415557701351432</v>
      </c>
      <c r="V26">
        <f>Strains!V20</f>
        <v>-90.108978287439754</v>
      </c>
      <c r="W26">
        <f>Strains!W20</f>
        <v>4.6148222565504549E-2</v>
      </c>
      <c r="X26">
        <f>Strains!X20</f>
        <v>1.2237688368915993</v>
      </c>
      <c r="Y26">
        <f>Strains!Y20</f>
        <v>0.13749215900600448</v>
      </c>
      <c r="Z26">
        <f>Strains!Z20</f>
        <v>7.7314603038503051</v>
      </c>
      <c r="AA26">
        <f>Strains!AA20</f>
        <v>0.23618877882797581</v>
      </c>
      <c r="AB26">
        <f>Strains!AB20</f>
        <v>0.74835146325673807</v>
      </c>
      <c r="AC26">
        <f>Strains!AC20</f>
        <v>9.4649393769932019E-2</v>
      </c>
      <c r="AD26">
        <f>Strains!AD20</f>
        <v>1.0223080734440435</v>
      </c>
      <c r="AG26" s="1" t="s">
        <v>197</v>
      </c>
      <c r="AH26" s="1">
        <v>0.15</v>
      </c>
      <c r="AI26" s="1">
        <f t="shared" si="3"/>
        <v>1</v>
      </c>
      <c r="AJ26" s="9">
        <f t="shared" si="4"/>
        <v>-90.108978287439754</v>
      </c>
      <c r="AK26" s="9">
        <f t="shared" si="5"/>
        <v>4.6148222565504549E-2</v>
      </c>
      <c r="AL26" s="9">
        <f t="shared" si="6"/>
        <v>1.2237688368915993</v>
      </c>
      <c r="AM26" s="9">
        <f t="shared" si="7"/>
        <v>0.13749215900600448</v>
      </c>
      <c r="AN26">
        <f t="shared" si="8"/>
        <v>1.1717136049837185</v>
      </c>
      <c r="AO26">
        <f t="shared" si="9"/>
        <v>4.6998167076206521E-4</v>
      </c>
      <c r="AP26" s="10">
        <f t="shared" si="10"/>
        <v>927.85007540049662</v>
      </c>
      <c r="AQ26" s="10">
        <f t="shared" si="11"/>
        <v>405.09410562186974</v>
      </c>
      <c r="AR26" s="9">
        <v>-90.215844123865182</v>
      </c>
      <c r="AS26">
        <f t="shared" si="12"/>
        <v>1.1706274382268937</v>
      </c>
    </row>
    <row r="27" spans="1:45">
      <c r="A27">
        <f>Strains!A21</f>
        <v>20</v>
      </c>
      <c r="B27">
        <f>Strains!B21</f>
        <v>20</v>
      </c>
      <c r="C27">
        <f>Strains!C21</f>
        <v>980051</v>
      </c>
      <c r="D27">
        <f>Strains!D21</f>
        <v>41644.454005208332</v>
      </c>
      <c r="E27">
        <f>Strains!E21</f>
        <v>71.88</v>
      </c>
      <c r="F27">
        <f>Strains!F21</f>
        <v>35.94</v>
      </c>
      <c r="G27">
        <f>Strains!G21</f>
        <v>-45</v>
      </c>
      <c r="H27">
        <f>Strains!H21</f>
        <v>-90.2</v>
      </c>
      <c r="I27">
        <f>Strains!I21</f>
        <v>12</v>
      </c>
      <c r="J27">
        <f>Strains!J21</f>
        <v>-22.95</v>
      </c>
      <c r="K27">
        <f>Strains!K21</f>
        <v>-23.356999999999999</v>
      </c>
      <c r="L27">
        <f>Strains!L21</f>
        <v>-2</v>
      </c>
      <c r="M27">
        <f>Strains!M21</f>
        <v>0</v>
      </c>
      <c r="N27" t="str">
        <f>Strains!N21</f>
        <v>OFF</v>
      </c>
      <c r="O27">
        <f>Strains!O21</f>
        <v>32</v>
      </c>
      <c r="P27">
        <f>Strains!P21</f>
        <v>800000</v>
      </c>
      <c r="Q27">
        <f>Strains!Q21</f>
        <v>4033</v>
      </c>
      <c r="R27">
        <f>Strains!R21</f>
        <v>760</v>
      </c>
      <c r="S27">
        <f>Strains!S21</f>
        <v>424</v>
      </c>
      <c r="T27">
        <f>Strains!T21</f>
        <v>2.3747111057103156</v>
      </c>
      <c r="U27">
        <f>Strains!U21</f>
        <v>0.27776971974036552</v>
      </c>
      <c r="V27">
        <f>Strains!V21</f>
        <v>-90.016484578448484</v>
      </c>
      <c r="W27">
        <f>Strains!W21</f>
        <v>6.5177815761378918E-2</v>
      </c>
      <c r="X27">
        <f>Strains!X21</f>
        <v>1.1663596651185857</v>
      </c>
      <c r="Y27">
        <f>Strains!Y21</f>
        <v>0.18881880942486617</v>
      </c>
      <c r="Z27">
        <f>Strains!Z21</f>
        <v>7.5106715421701402</v>
      </c>
      <c r="AA27">
        <f>Strains!AA21</f>
        <v>0.25124490858820547</v>
      </c>
      <c r="AB27">
        <f>Strains!AB21</f>
        <v>0.61329535928761436</v>
      </c>
      <c r="AC27">
        <f>Strains!AC21</f>
        <v>0.11446105246925908</v>
      </c>
      <c r="AD27">
        <f>Strains!AD21</f>
        <v>1.3493064103805714</v>
      </c>
      <c r="AG27" s="1" t="s">
        <v>197</v>
      </c>
      <c r="AH27" s="1">
        <v>0.15</v>
      </c>
      <c r="AI27" s="1">
        <f t="shared" si="3"/>
        <v>2</v>
      </c>
      <c r="AJ27" s="9">
        <f t="shared" si="4"/>
        <v>-90.016484578448484</v>
      </c>
      <c r="AK27" s="9">
        <f t="shared" si="5"/>
        <v>6.5177815761378918E-2</v>
      </c>
      <c r="AL27" s="9">
        <f t="shared" si="6"/>
        <v>1.1663596651185857</v>
      </c>
      <c r="AM27" s="9">
        <f t="shared" si="7"/>
        <v>0.18881880942486617</v>
      </c>
      <c r="AN27">
        <f t="shared" si="8"/>
        <v>1.1726561483771134</v>
      </c>
      <c r="AO27">
        <f t="shared" si="9"/>
        <v>6.6555555867697791E-4</v>
      </c>
      <c r="AP27" s="10">
        <f t="shared" si="10"/>
        <v>1733.0109341127966</v>
      </c>
      <c r="AQ27" s="10">
        <f t="shared" si="11"/>
        <v>574.80909707577098</v>
      </c>
      <c r="AR27" s="9">
        <v>-90.215844123865182</v>
      </c>
      <c r="AS27">
        <f t="shared" si="12"/>
        <v>1.1706274382268937</v>
      </c>
    </row>
    <row r="28" spans="1:45">
      <c r="A28">
        <f>Strains!A22</f>
        <v>21</v>
      </c>
      <c r="B28">
        <f>Strains!B22</f>
        <v>21</v>
      </c>
      <c r="C28">
        <f>Strains!C22</f>
        <v>980051</v>
      </c>
      <c r="D28">
        <f>Strains!D22</f>
        <v>41644.500784027776</v>
      </c>
      <c r="E28">
        <f>Strains!E22</f>
        <v>71.88</v>
      </c>
      <c r="F28">
        <f>Strains!F22</f>
        <v>35.94</v>
      </c>
      <c r="G28">
        <f>Strains!G22</f>
        <v>-45</v>
      </c>
      <c r="H28">
        <f>Strains!H22</f>
        <v>-90.2</v>
      </c>
      <c r="I28">
        <f>Strains!I22</f>
        <v>12</v>
      </c>
      <c r="J28">
        <f>Strains!J22</f>
        <v>-22.95</v>
      </c>
      <c r="K28">
        <f>Strains!K22</f>
        <v>-23.257000000000001</v>
      </c>
      <c r="L28">
        <f>Strains!L22</f>
        <v>-3</v>
      </c>
      <c r="M28">
        <f>Strains!M22</f>
        <v>0</v>
      </c>
      <c r="N28" t="str">
        <f>Strains!N22</f>
        <v>OFF</v>
      </c>
      <c r="O28">
        <f>Strains!O22</f>
        <v>32</v>
      </c>
      <c r="P28">
        <f>Strains!P22</f>
        <v>800000</v>
      </c>
      <c r="Q28">
        <f>Strains!Q22</f>
        <v>4047</v>
      </c>
      <c r="R28">
        <f>Strains!R22</f>
        <v>751</v>
      </c>
      <c r="S28">
        <f>Strains!S22</f>
        <v>408</v>
      </c>
      <c r="T28">
        <f>Strains!T22</f>
        <v>4.1154009363220956</v>
      </c>
      <c r="U28">
        <f>Strains!U22</f>
        <v>0.73082823927468687</v>
      </c>
      <c r="V28">
        <f>Strains!V22</f>
        <v>-90.096243012409062</v>
      </c>
      <c r="W28">
        <f>Strains!W22</f>
        <v>0.10333118205358062</v>
      </c>
      <c r="X28">
        <f>Strains!X22</f>
        <v>1.7330767446220692</v>
      </c>
      <c r="Y28">
        <f>Strains!Y22</f>
        <v>0.40376720222807944</v>
      </c>
      <c r="Z28">
        <f>Strains!Z22</f>
        <v>10.137101081204662</v>
      </c>
      <c r="AA28">
        <f>Strains!AA22</f>
        <v>0.95254753778441315</v>
      </c>
      <c r="AB28">
        <f>Strains!AB22</f>
        <v>1.0875668017534545</v>
      </c>
      <c r="AC28">
        <f>Strains!AC22</f>
        <v>0.26093199340467987</v>
      </c>
      <c r="AD28">
        <f>Strains!AD22</f>
        <v>1.3912372244641635</v>
      </c>
      <c r="AG28" s="1" t="s">
        <v>197</v>
      </c>
      <c r="AH28" s="1">
        <v>0.15</v>
      </c>
      <c r="AI28" s="1">
        <f t="shared" si="3"/>
        <v>3</v>
      </c>
      <c r="AJ28" s="9">
        <f t="shared" si="4"/>
        <v>-90.096243012409062</v>
      </c>
      <c r="AK28" s="9">
        <f t="shared" si="5"/>
        <v>0.10333118205358062</v>
      </c>
      <c r="AL28" s="9">
        <f t="shared" si="6"/>
        <v>1.7330767446220692</v>
      </c>
      <c r="AM28" s="9">
        <f t="shared" si="7"/>
        <v>0.40376720222807944</v>
      </c>
      <c r="AN28">
        <f t="shared" si="8"/>
        <v>1.1718432466385342</v>
      </c>
      <c r="AO28">
        <f t="shared" si="9"/>
        <v>1.0534810938549466E-3</v>
      </c>
      <c r="AP28" s="10">
        <f t="shared" si="10"/>
        <v>1038.595518897135</v>
      </c>
      <c r="AQ28" s="10">
        <f t="shared" si="11"/>
        <v>905.20281979138326</v>
      </c>
      <c r="AR28" s="9">
        <v>-90.215844123865182</v>
      </c>
      <c r="AS28">
        <f t="shared" si="12"/>
        <v>1.1706274382268937</v>
      </c>
    </row>
    <row r="29" spans="1:45">
      <c r="A29">
        <f>Strains!A23</f>
        <v>22</v>
      </c>
      <c r="B29">
        <f>Strains!B23</f>
        <v>22</v>
      </c>
      <c r="C29">
        <f>Strains!C23</f>
        <v>980051</v>
      </c>
      <c r="D29">
        <f>Strains!D23</f>
        <v>41644.547722453703</v>
      </c>
      <c r="E29">
        <f>Strains!E23</f>
        <v>71.88</v>
      </c>
      <c r="F29">
        <f>Strains!F23</f>
        <v>35.94</v>
      </c>
      <c r="G29">
        <f>Strains!G23</f>
        <v>-45</v>
      </c>
      <c r="H29">
        <f>Strains!H23</f>
        <v>-90.2</v>
      </c>
      <c r="I29">
        <f>Strains!I23</f>
        <v>12</v>
      </c>
      <c r="J29">
        <f>Strains!J23</f>
        <v>-22.95</v>
      </c>
      <c r="K29">
        <f>Strains!K23</f>
        <v>-23.151</v>
      </c>
      <c r="L29">
        <f>Strains!L23</f>
        <v>-4</v>
      </c>
      <c r="M29">
        <f>Strains!M23</f>
        <v>0</v>
      </c>
      <c r="N29" t="str">
        <f>Strains!N23</f>
        <v>OFF</v>
      </c>
      <c r="O29">
        <f>Strains!O23</f>
        <v>32</v>
      </c>
      <c r="P29">
        <f>Strains!P23</f>
        <v>800000</v>
      </c>
      <c r="Q29">
        <f>Strains!Q23</f>
        <v>4048</v>
      </c>
      <c r="R29">
        <f>Strains!R23</f>
        <v>751</v>
      </c>
      <c r="S29">
        <f>Strains!S23</f>
        <v>379</v>
      </c>
      <c r="T29">
        <f>Strains!T23</f>
        <v>2.3182662978255952</v>
      </c>
      <c r="U29">
        <f>Strains!U23</f>
        <v>0.15651633096718165</v>
      </c>
      <c r="V29">
        <f>Strains!V23</f>
        <v>-90.05557611814109</v>
      </c>
      <c r="W29">
        <f>Strains!W23</f>
        <v>3.2510577775350089E-2</v>
      </c>
      <c r="X29">
        <f>Strains!X23</f>
        <v>0.99837370248736734</v>
      </c>
      <c r="Y29">
        <f>Strains!Y23</f>
        <v>8.8094132385464388E-2</v>
      </c>
      <c r="Z29">
        <f>Strains!Z23</f>
        <v>6.5266484028171909</v>
      </c>
      <c r="AA29">
        <f>Strains!AA23</f>
        <v>0.12498473905332329</v>
      </c>
      <c r="AB29">
        <f>Strains!AB23</f>
        <v>0.6179150743818822</v>
      </c>
      <c r="AC29">
        <f>Strains!AC23</f>
        <v>5.910426163632998E-2</v>
      </c>
      <c r="AD29">
        <f>Strains!AD23</f>
        <v>0.85760715971719215</v>
      </c>
      <c r="AG29" s="1" t="s">
        <v>197</v>
      </c>
      <c r="AH29" s="1">
        <v>0.15</v>
      </c>
      <c r="AI29" s="1">
        <f t="shared" si="3"/>
        <v>4</v>
      </c>
      <c r="AJ29" s="9">
        <f t="shared" si="4"/>
        <v>-90.05557611814109</v>
      </c>
      <c r="AK29" s="9">
        <f t="shared" si="5"/>
        <v>3.2510577775350089E-2</v>
      </c>
      <c r="AL29" s="9">
        <f t="shared" si="6"/>
        <v>0.99837370248736734</v>
      </c>
      <c r="AM29" s="9">
        <f t="shared" si="7"/>
        <v>8.8094132385464388E-2</v>
      </c>
      <c r="AN29">
        <f t="shared" si="8"/>
        <v>1.1722575137185125</v>
      </c>
      <c r="AO29">
        <f t="shared" si="9"/>
        <v>3.3149698983492293E-4</v>
      </c>
      <c r="AP29" s="10">
        <f t="shared" si="10"/>
        <v>1392.4801678045148</v>
      </c>
      <c r="AQ29" s="10">
        <f t="shared" si="11"/>
        <v>287.73734886961688</v>
      </c>
      <c r="AR29" s="9">
        <v>-90.215844123865182</v>
      </c>
      <c r="AS29">
        <f t="shared" si="12"/>
        <v>1.1706274382268937</v>
      </c>
    </row>
    <row r="30" spans="1:45">
      <c r="A30">
        <f>Strains!A24</f>
        <v>23</v>
      </c>
      <c r="B30">
        <f>Strains!B24</f>
        <v>23</v>
      </c>
      <c r="C30">
        <f>Strains!C24</f>
        <v>980051</v>
      </c>
      <c r="D30">
        <f>Strains!D24</f>
        <v>41644.594704050927</v>
      </c>
      <c r="E30">
        <f>Strains!E24</f>
        <v>71.88</v>
      </c>
      <c r="F30">
        <f>Strains!F24</f>
        <v>35.94</v>
      </c>
      <c r="G30">
        <f>Strains!G24</f>
        <v>-45</v>
      </c>
      <c r="H30">
        <f>Strains!H24</f>
        <v>-90.2</v>
      </c>
      <c r="I30">
        <f>Strains!I24</f>
        <v>12</v>
      </c>
      <c r="J30">
        <f>Strains!J24</f>
        <v>-22.95</v>
      </c>
      <c r="K30">
        <f>Strains!K24</f>
        <v>-23.009</v>
      </c>
      <c r="L30">
        <f>Strains!L24</f>
        <v>-5</v>
      </c>
      <c r="M30">
        <f>Strains!M24</f>
        <v>0</v>
      </c>
      <c r="N30" t="str">
        <f>Strains!N24</f>
        <v>OFF</v>
      </c>
      <c r="O30">
        <f>Strains!O24</f>
        <v>32</v>
      </c>
      <c r="P30">
        <f>Strains!P24</f>
        <v>800000</v>
      </c>
      <c r="Q30">
        <f>Strains!Q24</f>
        <v>4079</v>
      </c>
      <c r="R30">
        <f>Strains!R24</f>
        <v>791</v>
      </c>
      <c r="S30">
        <f>Strains!S24</f>
        <v>403</v>
      </c>
      <c r="T30">
        <f>Strains!T24</f>
        <v>3.165828910672881</v>
      </c>
      <c r="U30">
        <f>Strains!U24</f>
        <v>0.22564266703704894</v>
      </c>
      <c r="V30">
        <f>Strains!V24</f>
        <v>-90.121813476078245</v>
      </c>
      <c r="W30">
        <f>Strains!W24</f>
        <v>4.1111984282407983E-2</v>
      </c>
      <c r="X30">
        <f>Strains!X24</f>
        <v>1.209467070981763</v>
      </c>
      <c r="Y30">
        <f>Strains!Y24</f>
        <v>0.12295476634772302</v>
      </c>
      <c r="Z30">
        <f>Strains!Z24</f>
        <v>7.887038422552366</v>
      </c>
      <c r="AA30">
        <f>Strains!AA24</f>
        <v>0.23735273193725043</v>
      </c>
      <c r="AB30">
        <f>Strains!AB24</f>
        <v>0.67085897293557084</v>
      </c>
      <c r="AC30">
        <f>Strains!AC24</f>
        <v>9.4245163556703856E-2</v>
      </c>
      <c r="AD30">
        <f>Strains!AD24</f>
        <v>1.0267775129515397</v>
      </c>
      <c r="AG30" s="1" t="s">
        <v>197</v>
      </c>
      <c r="AH30" s="1">
        <v>0.15</v>
      </c>
      <c r="AI30" s="1">
        <f t="shared" si="3"/>
        <v>5</v>
      </c>
      <c r="AJ30" s="9">
        <f t="shared" si="4"/>
        <v>-90.121813476078245</v>
      </c>
      <c r="AK30" s="9">
        <f t="shared" si="5"/>
        <v>4.1111984282407983E-2</v>
      </c>
      <c r="AL30" s="9">
        <f t="shared" si="6"/>
        <v>1.209467070981763</v>
      </c>
      <c r="AM30" s="9">
        <f t="shared" si="7"/>
        <v>0.12295476634772302</v>
      </c>
      <c r="AN30">
        <f t="shared" si="8"/>
        <v>1.1715829898949071</v>
      </c>
      <c r="AO30">
        <f t="shared" si="9"/>
        <v>4.1852370529538163E-4</v>
      </c>
      <c r="AP30" s="10">
        <f t="shared" si="10"/>
        <v>816.27308297219577</v>
      </c>
      <c r="AQ30" s="10">
        <f t="shared" si="11"/>
        <v>360.71322277583329</v>
      </c>
      <c r="AR30" s="9">
        <v>-90.215844123865182</v>
      </c>
      <c r="AS30">
        <f t="shared" si="12"/>
        <v>1.1706274382268937</v>
      </c>
    </row>
    <row r="31" spans="1:45">
      <c r="A31">
        <f>Strains!A25</f>
        <v>24</v>
      </c>
      <c r="B31">
        <f>Strains!B25</f>
        <v>24</v>
      </c>
      <c r="C31">
        <f>Strains!C25</f>
        <v>980051</v>
      </c>
      <c r="D31">
        <f>Strains!D25</f>
        <v>41644.642029976851</v>
      </c>
      <c r="E31">
        <f>Strains!E25</f>
        <v>71.88</v>
      </c>
      <c r="F31">
        <f>Strains!F25</f>
        <v>35.94</v>
      </c>
      <c r="G31">
        <f>Strains!G25</f>
        <v>-45</v>
      </c>
      <c r="H31">
        <f>Strains!H25</f>
        <v>-90.2</v>
      </c>
      <c r="I31">
        <f>Strains!I25</f>
        <v>12</v>
      </c>
      <c r="J31">
        <f>Strains!J25</f>
        <v>-22.95</v>
      </c>
      <c r="K31">
        <f>Strains!K25</f>
        <v>-22.87</v>
      </c>
      <c r="L31">
        <f>Strains!L25</f>
        <v>-6</v>
      </c>
      <c r="M31">
        <f>Strains!M25</f>
        <v>0</v>
      </c>
      <c r="N31" t="str">
        <f>Strains!N25</f>
        <v>OFF</v>
      </c>
      <c r="O31">
        <f>Strains!O25</f>
        <v>32</v>
      </c>
      <c r="P31">
        <f>Strains!P25</f>
        <v>800000</v>
      </c>
      <c r="Q31">
        <f>Strains!Q25</f>
        <v>4073</v>
      </c>
      <c r="R31">
        <f>Strains!R25</f>
        <v>838</v>
      </c>
      <c r="S31">
        <f>Strains!S25</f>
        <v>421</v>
      </c>
      <c r="T31">
        <f>Strains!T25</f>
        <v>3.2512208122436284</v>
      </c>
      <c r="U31">
        <f>Strains!U25</f>
        <v>0.19619120079393743</v>
      </c>
      <c r="V31">
        <f>Strains!V25</f>
        <v>-90.111341880275603</v>
      </c>
      <c r="W31">
        <f>Strains!W25</f>
        <v>2.9478545675404949E-2</v>
      </c>
      <c r="X31">
        <f>Strains!X25</f>
        <v>1.0277053552417561</v>
      </c>
      <c r="Y31">
        <f>Strains!Y25</f>
        <v>8.1249838487763071E-2</v>
      </c>
      <c r="Z31">
        <f>Strains!Z25</f>
        <v>6.5865023482911891</v>
      </c>
      <c r="AA31">
        <f>Strains!AA25</f>
        <v>0.16313056684525518</v>
      </c>
      <c r="AB31">
        <f>Strains!AB25</f>
        <v>0.67017755591992445</v>
      </c>
      <c r="AC31">
        <f>Strains!AC25</f>
        <v>7.3155625822958245E-2</v>
      </c>
      <c r="AD31">
        <f>Strains!AD25</f>
        <v>1.0240393438578761</v>
      </c>
      <c r="AG31" s="1" t="s">
        <v>197</v>
      </c>
      <c r="AH31" s="1">
        <v>0.15</v>
      </c>
      <c r="AI31" s="1">
        <f t="shared" si="3"/>
        <v>6</v>
      </c>
      <c r="AJ31" s="9">
        <f t="shared" si="4"/>
        <v>-90.111341880275603</v>
      </c>
      <c r="AK31" s="9">
        <f t="shared" si="5"/>
        <v>2.9478545675404949E-2</v>
      </c>
      <c r="AL31" s="9">
        <f t="shared" si="6"/>
        <v>1.0277053552417561</v>
      </c>
      <c r="AM31" s="9">
        <f t="shared" si="7"/>
        <v>8.1249838487763071E-2</v>
      </c>
      <c r="AN31">
        <f t="shared" si="8"/>
        <v>1.17168954899594</v>
      </c>
      <c r="AO31">
        <f t="shared" si="9"/>
        <v>3.0013076247392689E-4</v>
      </c>
      <c r="AP31" s="10">
        <f t="shared" si="10"/>
        <v>907.30042228893603</v>
      </c>
      <c r="AQ31" s="10">
        <f t="shared" si="11"/>
        <v>259.54940051674635</v>
      </c>
      <c r="AR31" s="9">
        <v>-90.215844123865182</v>
      </c>
      <c r="AS31">
        <f t="shared" si="12"/>
        <v>1.1706274382268937</v>
      </c>
    </row>
    <row r="32" spans="1:45">
      <c r="A32">
        <f>Strains!A26</f>
        <v>25</v>
      </c>
      <c r="B32">
        <f>Strains!B26</f>
        <v>25</v>
      </c>
      <c r="C32">
        <f>Strains!C26</f>
        <v>980051</v>
      </c>
      <c r="D32">
        <f>Strains!D26</f>
        <v>41644.689264004628</v>
      </c>
      <c r="E32">
        <f>Strains!E26</f>
        <v>71.88</v>
      </c>
      <c r="F32">
        <f>Strains!F26</f>
        <v>35.94</v>
      </c>
      <c r="G32">
        <f>Strains!G26</f>
        <v>-45</v>
      </c>
      <c r="H32">
        <f>Strains!H26</f>
        <v>-90.2</v>
      </c>
      <c r="I32">
        <f>Strains!I26</f>
        <v>12</v>
      </c>
      <c r="J32">
        <f>Strains!J26</f>
        <v>-22.95</v>
      </c>
      <c r="K32">
        <f>Strains!K26</f>
        <v>-22.802</v>
      </c>
      <c r="L32">
        <f>Strains!L26</f>
        <v>-7</v>
      </c>
      <c r="M32">
        <f>Strains!M26</f>
        <v>0</v>
      </c>
      <c r="N32" t="str">
        <f>Strains!N26</f>
        <v>OFF</v>
      </c>
      <c r="O32">
        <f>Strains!O26</f>
        <v>32</v>
      </c>
      <c r="P32">
        <f>Strains!P26</f>
        <v>800000</v>
      </c>
      <c r="Q32">
        <f>Strains!Q26</f>
        <v>4081</v>
      </c>
      <c r="R32">
        <f>Strains!R26</f>
        <v>808</v>
      </c>
      <c r="S32">
        <f>Strains!S26</f>
        <v>423</v>
      </c>
      <c r="T32">
        <f>Strains!T26</f>
        <v>3.1331854503572805</v>
      </c>
      <c r="U32">
        <f>Strains!U26</f>
        <v>0.20383929154825653</v>
      </c>
      <c r="V32">
        <f>Strains!V26</f>
        <v>-90.050674869032534</v>
      </c>
      <c r="W32">
        <f>Strains!W26</f>
        <v>3.2482444847984668E-2</v>
      </c>
      <c r="X32">
        <f>Strains!X26</f>
        <v>1.0442477777142067</v>
      </c>
      <c r="Y32">
        <f>Strains!Y26</f>
        <v>8.9526323375471867E-2</v>
      </c>
      <c r="Z32">
        <f>Strains!Z26</f>
        <v>6.7540794811255038</v>
      </c>
      <c r="AA32">
        <f>Strains!AA26</f>
        <v>0.16546647459819541</v>
      </c>
      <c r="AB32">
        <f>Strains!AB26</f>
        <v>0.60516342057848671</v>
      </c>
      <c r="AC32">
        <f>Strains!AC26</f>
        <v>7.703208332307962E-2</v>
      </c>
      <c r="AD32">
        <f>Strains!AD26</f>
        <v>1.0592074985296291</v>
      </c>
      <c r="AG32" s="1" t="s">
        <v>197</v>
      </c>
      <c r="AH32" s="1">
        <v>0.15</v>
      </c>
      <c r="AI32" s="1">
        <f t="shared" si="3"/>
        <v>7</v>
      </c>
      <c r="AJ32" s="9">
        <f t="shared" si="4"/>
        <v>-90.050674869032534</v>
      </c>
      <c r="AK32" s="9">
        <f t="shared" si="5"/>
        <v>3.2482444847984668E-2</v>
      </c>
      <c r="AL32" s="9">
        <f t="shared" si="6"/>
        <v>1.0442477777142067</v>
      </c>
      <c r="AM32" s="9">
        <f t="shared" si="7"/>
        <v>8.9526323375471867E-2</v>
      </c>
      <c r="AN32">
        <f t="shared" si="8"/>
        <v>1.1723074717007187</v>
      </c>
      <c r="AO32">
        <f t="shared" si="9"/>
        <v>3.3125246249388063E-4</v>
      </c>
      <c r="AP32" s="10">
        <f t="shared" si="10"/>
        <v>1435.1564118210263</v>
      </c>
      <c r="AQ32" s="10">
        <f t="shared" si="11"/>
        <v>287.64408976799064</v>
      </c>
      <c r="AR32" s="9">
        <v>-90.215844123865182</v>
      </c>
      <c r="AS32">
        <f t="shared" si="12"/>
        <v>1.1706274382268937</v>
      </c>
    </row>
    <row r="33" spans="1:45">
      <c r="A33">
        <f>Strains!A27</f>
        <v>26</v>
      </c>
      <c r="B33">
        <f>Strains!B27</f>
        <v>26</v>
      </c>
      <c r="C33">
        <f>Strains!C27</f>
        <v>980051</v>
      </c>
      <c r="D33">
        <f>Strains!D27</f>
        <v>41644.736595486109</v>
      </c>
      <c r="E33">
        <f>Strains!E27</f>
        <v>71.88</v>
      </c>
      <c r="F33">
        <f>Strains!F27</f>
        <v>35.94</v>
      </c>
      <c r="G33">
        <f>Strains!G27</f>
        <v>-45</v>
      </c>
      <c r="H33">
        <f>Strains!H27</f>
        <v>-90.2</v>
      </c>
      <c r="I33">
        <f>Strains!I27</f>
        <v>12</v>
      </c>
      <c r="J33">
        <f>Strains!J27</f>
        <v>-22.95</v>
      </c>
      <c r="K33">
        <f>Strains!K27</f>
        <v>-22.690999999999999</v>
      </c>
      <c r="L33">
        <f>Strains!L27</f>
        <v>-8</v>
      </c>
      <c r="M33">
        <f>Strains!M27</f>
        <v>0</v>
      </c>
      <c r="N33" t="str">
        <f>Strains!N27</f>
        <v>OFF</v>
      </c>
      <c r="O33">
        <f>Strains!O27</f>
        <v>32</v>
      </c>
      <c r="P33">
        <f>Strains!P27</f>
        <v>800000</v>
      </c>
      <c r="Q33">
        <f>Strains!Q27</f>
        <v>4091</v>
      </c>
      <c r="R33">
        <f>Strains!R27</f>
        <v>805</v>
      </c>
      <c r="S33">
        <f>Strains!S27</f>
        <v>424</v>
      </c>
      <c r="T33">
        <f>Strains!T27</f>
        <v>2.9274036194905917</v>
      </c>
      <c r="U33">
        <f>Strains!U27</f>
        <v>0.18966871361512314</v>
      </c>
      <c r="V33">
        <f>Strains!V27</f>
        <v>-90.12229271699222</v>
      </c>
      <c r="W33">
        <f>Strains!W27</f>
        <v>3.3718104041893071E-2</v>
      </c>
      <c r="X33">
        <f>Strains!X27</f>
        <v>1.0819728909132686</v>
      </c>
      <c r="Y33">
        <f>Strains!Y27</f>
        <v>9.5041426763146822E-2</v>
      </c>
      <c r="Z33">
        <f>Strains!Z27</f>
        <v>7.0181264921460009</v>
      </c>
      <c r="AA33">
        <f>Strains!AA27</f>
        <v>0.17261247052805798</v>
      </c>
      <c r="AB33">
        <f>Strains!AB27</f>
        <v>0.69515374513073769</v>
      </c>
      <c r="AC33">
        <f>Strains!AC27</f>
        <v>7.4512478584827901E-2</v>
      </c>
      <c r="AD33">
        <f>Strains!AD27</f>
        <v>0.9617278597718788</v>
      </c>
      <c r="AG33" s="1" t="s">
        <v>197</v>
      </c>
      <c r="AH33" s="1">
        <v>0.15</v>
      </c>
      <c r="AI33" s="1">
        <f t="shared" si="3"/>
        <v>8</v>
      </c>
      <c r="AJ33" s="9">
        <f t="shared" si="4"/>
        <v>-90.12229271699222</v>
      </c>
      <c r="AK33" s="9">
        <f t="shared" si="5"/>
        <v>3.3718104041893071E-2</v>
      </c>
      <c r="AL33" s="9">
        <f t="shared" si="6"/>
        <v>1.0819728909132686</v>
      </c>
      <c r="AM33" s="9">
        <f t="shared" si="7"/>
        <v>9.5041426763146822E-2</v>
      </c>
      <c r="AN33">
        <f t="shared" si="8"/>
        <v>1.1715781138307848</v>
      </c>
      <c r="AO33">
        <f t="shared" si="9"/>
        <v>3.4321586101393464E-4</v>
      </c>
      <c r="AP33" s="10">
        <f t="shared" si="10"/>
        <v>812.10774055579418</v>
      </c>
      <c r="AQ33" s="10">
        <f t="shared" si="11"/>
        <v>296.19564968235818</v>
      </c>
      <c r="AR33" s="9">
        <v>-90.215844123865182</v>
      </c>
      <c r="AS33">
        <f t="shared" si="12"/>
        <v>1.1706274382268937</v>
      </c>
    </row>
    <row r="34" spans="1:45">
      <c r="A34">
        <f>Strains!A28</f>
        <v>27</v>
      </c>
      <c r="B34">
        <f>Strains!B28</f>
        <v>27</v>
      </c>
      <c r="C34">
        <f>Strains!C28</f>
        <v>980051</v>
      </c>
      <c r="D34">
        <f>Strains!D28</f>
        <v>41644.784046412038</v>
      </c>
      <c r="E34">
        <f>Strains!E28</f>
        <v>71.88</v>
      </c>
      <c r="F34">
        <f>Strains!F28</f>
        <v>35.94</v>
      </c>
      <c r="G34">
        <f>Strains!G28</f>
        <v>-45</v>
      </c>
      <c r="H34">
        <f>Strains!H28</f>
        <v>-90.2</v>
      </c>
      <c r="I34">
        <f>Strains!I28</f>
        <v>12</v>
      </c>
      <c r="J34">
        <f>Strains!J28</f>
        <v>-22.95</v>
      </c>
      <c r="K34">
        <f>Strains!K28</f>
        <v>-22.594000000000001</v>
      </c>
      <c r="L34">
        <f>Strains!L28</f>
        <v>-9</v>
      </c>
      <c r="M34">
        <f>Strains!M28</f>
        <v>0</v>
      </c>
      <c r="N34" t="str">
        <f>Strains!N28</f>
        <v>OFF</v>
      </c>
      <c r="O34">
        <f>Strains!O28</f>
        <v>32</v>
      </c>
      <c r="P34">
        <f>Strains!P28</f>
        <v>800000</v>
      </c>
      <c r="Q34">
        <f>Strains!Q28</f>
        <v>4103</v>
      </c>
      <c r="R34">
        <f>Strains!R28</f>
        <v>794</v>
      </c>
      <c r="S34">
        <f>Strains!S28</f>
        <v>414</v>
      </c>
      <c r="T34">
        <f>Strains!T28</f>
        <v>2.8344508317553174</v>
      </c>
      <c r="U34">
        <f>Strains!U28</f>
        <v>0.20769829419936342</v>
      </c>
      <c r="V34">
        <f>Strains!V28</f>
        <v>-90.06736944554136</v>
      </c>
      <c r="W34">
        <f>Strains!W28</f>
        <v>3.8160543884842392E-2</v>
      </c>
      <c r="X34">
        <f>Strains!X28</f>
        <v>1.0830884236896126</v>
      </c>
      <c r="Y34">
        <f>Strains!Y28</f>
        <v>0.10693014615218677</v>
      </c>
      <c r="Z34">
        <f>Strains!Z28</f>
        <v>7.3069572776987242</v>
      </c>
      <c r="AA34">
        <f>Strains!AA28</f>
        <v>0.18278570303609742</v>
      </c>
      <c r="AB34">
        <f>Strains!AB28</f>
        <v>0.52497392926177522</v>
      </c>
      <c r="AC34">
        <f>Strains!AC28</f>
        <v>8.1381030358598325E-2</v>
      </c>
      <c r="AD34">
        <f>Strains!AD28</f>
        <v>1.0533034859806429</v>
      </c>
      <c r="AG34" s="1" t="s">
        <v>197</v>
      </c>
      <c r="AH34" s="1">
        <v>0.15</v>
      </c>
      <c r="AI34" s="1">
        <f t="shared" si="3"/>
        <v>9</v>
      </c>
      <c r="AJ34" s="9">
        <f t="shared" si="4"/>
        <v>-90.06736944554136</v>
      </c>
      <c r="AK34" s="9">
        <f t="shared" si="5"/>
        <v>3.8160543884842392E-2</v>
      </c>
      <c r="AL34" s="9">
        <f t="shared" si="6"/>
        <v>1.0830884236896126</v>
      </c>
      <c r="AM34" s="9">
        <f t="shared" si="7"/>
        <v>0.10693014615218677</v>
      </c>
      <c r="AN34">
        <f t="shared" si="8"/>
        <v>1.172137331648615</v>
      </c>
      <c r="AO34">
        <f t="shared" si="9"/>
        <v>3.8901613309350047E-4</v>
      </c>
      <c r="AP34" s="10">
        <f t="shared" si="10"/>
        <v>1289.8155061264604</v>
      </c>
      <c r="AQ34" s="10">
        <f t="shared" si="11"/>
        <v>336.72692156709536</v>
      </c>
      <c r="AR34" s="9">
        <v>-90.215844123865281</v>
      </c>
      <c r="AS34">
        <f t="shared" si="12"/>
        <v>1.1706274382268929</v>
      </c>
    </row>
    <row r="35" spans="1:45">
      <c r="A35">
        <f>Strains!A29</f>
        <v>28</v>
      </c>
      <c r="B35">
        <f>Strains!B29</f>
        <v>28</v>
      </c>
      <c r="C35">
        <f>Strains!C29</f>
        <v>980051</v>
      </c>
      <c r="D35">
        <f>Strains!D29</f>
        <v>41644.831634606482</v>
      </c>
      <c r="E35">
        <f>Strains!E29</f>
        <v>71.88</v>
      </c>
      <c r="F35">
        <f>Strains!F29</f>
        <v>35.94</v>
      </c>
      <c r="G35">
        <f>Strains!G29</f>
        <v>-45</v>
      </c>
      <c r="H35">
        <f>Strains!H29</f>
        <v>-90.2</v>
      </c>
      <c r="I35">
        <f>Strains!I29</f>
        <v>12</v>
      </c>
      <c r="J35">
        <f>Strains!J29</f>
        <v>-22.95</v>
      </c>
      <c r="K35">
        <f>Strains!K29</f>
        <v>-22.655999999999999</v>
      </c>
      <c r="L35">
        <f>Strains!L29</f>
        <v>-10</v>
      </c>
      <c r="M35">
        <f>Strains!M29</f>
        <v>0</v>
      </c>
      <c r="N35" t="str">
        <f>Strains!N29</f>
        <v>OFF</v>
      </c>
      <c r="O35">
        <f>Strains!O29</f>
        <v>32</v>
      </c>
      <c r="P35">
        <f>Strains!P29</f>
        <v>800000</v>
      </c>
      <c r="Q35">
        <f>Strains!Q29</f>
        <v>4128</v>
      </c>
      <c r="R35">
        <f>Strains!R29</f>
        <v>763</v>
      </c>
      <c r="S35">
        <f>Strains!S29</f>
        <v>437</v>
      </c>
      <c r="T35">
        <f>Strains!T29</f>
        <v>2.2712923053860514</v>
      </c>
      <c r="U35">
        <f>Strains!U29</f>
        <v>0.23027616351852445</v>
      </c>
      <c r="V35">
        <f>Strains!V29</f>
        <v>-90.054566276912908</v>
      </c>
      <c r="W35">
        <f>Strains!W29</f>
        <v>5.2124518489019098E-2</v>
      </c>
      <c r="X35">
        <f>Strains!X29</f>
        <v>1.0679883698099268</v>
      </c>
      <c r="Y35">
        <f>Strains!Y29</f>
        <v>0.14593017223930338</v>
      </c>
      <c r="Z35">
        <f>Strains!Z29</f>
        <v>7.061461540693406</v>
      </c>
      <c r="AA35">
        <f>Strains!AA29</f>
        <v>0.19695451793313135</v>
      </c>
      <c r="AB35">
        <f>Strains!AB29</f>
        <v>0.64482448286304805</v>
      </c>
      <c r="AC35">
        <f>Strains!AC29</f>
        <v>9.0793382422122565E-2</v>
      </c>
      <c r="AD35">
        <f>Strains!AD29</f>
        <v>1.1972840057266458</v>
      </c>
      <c r="AG35" s="1" t="s">
        <v>260</v>
      </c>
      <c r="AH35" s="1">
        <v>0.15</v>
      </c>
      <c r="AI35" s="1">
        <f t="shared" si="3"/>
        <v>10</v>
      </c>
      <c r="AJ35" s="9">
        <f t="shared" si="4"/>
        <v>-90.054566276912908</v>
      </c>
      <c r="AK35" s="9">
        <f t="shared" si="5"/>
        <v>5.2124518489019098E-2</v>
      </c>
      <c r="AL35" s="9">
        <f t="shared" si="6"/>
        <v>1.0679883698099268</v>
      </c>
      <c r="AM35" s="9">
        <f t="shared" si="7"/>
        <v>0.14593017223930338</v>
      </c>
      <c r="AN35">
        <f t="shared" si="8"/>
        <v>1.1722678064137639</v>
      </c>
      <c r="AO35">
        <f t="shared" si="9"/>
        <v>5.3164267273198007E-4</v>
      </c>
      <c r="AP35" s="10">
        <f t="shared" si="10"/>
        <v>1638.9958640753025</v>
      </c>
      <c r="AQ35" s="10">
        <f t="shared" si="11"/>
        <v>459.95537698721637</v>
      </c>
      <c r="AR35" s="9">
        <v>-90.243227267085544</v>
      </c>
      <c r="AS35">
        <f t="shared" si="12"/>
        <v>1.1703496082463261</v>
      </c>
    </row>
    <row r="36" spans="1:45">
      <c r="A36">
        <f>Strains!A30</f>
        <v>29</v>
      </c>
      <c r="B36">
        <f>Strains!B30</f>
        <v>29</v>
      </c>
      <c r="C36">
        <f>Strains!C30</f>
        <v>980051</v>
      </c>
      <c r="D36">
        <f>Strains!D30</f>
        <v>41644.879511226849</v>
      </c>
      <c r="E36">
        <f>Strains!E30</f>
        <v>71.88</v>
      </c>
      <c r="F36">
        <f>Strains!F30</f>
        <v>35.94</v>
      </c>
      <c r="G36">
        <f>Strains!G30</f>
        <v>-45</v>
      </c>
      <c r="H36">
        <f>Strains!H30</f>
        <v>-90.2</v>
      </c>
      <c r="I36">
        <f>Strains!I30</f>
        <v>12</v>
      </c>
      <c r="J36">
        <f>Strains!J30</f>
        <v>-22.95</v>
      </c>
      <c r="K36">
        <f>Strains!K30</f>
        <v>-22.687000000000001</v>
      </c>
      <c r="L36">
        <f>Strains!L30</f>
        <v>-11</v>
      </c>
      <c r="M36">
        <f>Strains!M30</f>
        <v>0</v>
      </c>
      <c r="N36" t="str">
        <f>Strains!N30</f>
        <v>OFF</v>
      </c>
      <c r="O36">
        <f>Strains!O30</f>
        <v>32</v>
      </c>
      <c r="P36">
        <f>Strains!P30</f>
        <v>800000</v>
      </c>
      <c r="Q36">
        <f>Strains!Q30</f>
        <v>4106</v>
      </c>
      <c r="R36">
        <f>Strains!R30</f>
        <v>810</v>
      </c>
      <c r="S36">
        <f>Strains!S30</f>
        <v>429</v>
      </c>
      <c r="T36">
        <f>Strains!T30</f>
        <v>2.9731950416688573</v>
      </c>
      <c r="U36">
        <f>Strains!U30</f>
        <v>0.20998087236646445</v>
      </c>
      <c r="V36">
        <f>Strains!V30</f>
        <v>-90.034487552499613</v>
      </c>
      <c r="W36">
        <f>Strains!W30</f>
        <v>3.2555066403635029E-2</v>
      </c>
      <c r="X36">
        <f>Strains!X30</f>
        <v>0.97543498582079058</v>
      </c>
      <c r="Y36">
        <f>Strains!Y30</f>
        <v>8.765668992762278E-2</v>
      </c>
      <c r="Z36">
        <f>Strains!Z30</f>
        <v>6.3068051491968173</v>
      </c>
      <c r="AA36">
        <f>Strains!AA30</f>
        <v>0.15652352290686292</v>
      </c>
      <c r="AB36">
        <f>Strains!AB30</f>
        <v>0.51290844880515674</v>
      </c>
      <c r="AC36">
        <f>Strains!AC30</f>
        <v>7.5368560849386645E-2</v>
      </c>
      <c r="AD36">
        <f>Strains!AD30</f>
        <v>1.1485453467331239</v>
      </c>
      <c r="AG36" s="1" t="s">
        <v>201</v>
      </c>
      <c r="AH36" s="1">
        <v>0.15</v>
      </c>
      <c r="AI36" s="1">
        <f t="shared" si="3"/>
        <v>11</v>
      </c>
      <c r="AJ36" s="9">
        <f t="shared" si="4"/>
        <v>-90.034487552499613</v>
      </c>
      <c r="AK36" s="9">
        <f t="shared" si="5"/>
        <v>3.2555066403635029E-2</v>
      </c>
      <c r="AL36" s="9">
        <f t="shared" si="6"/>
        <v>0.97543498582079058</v>
      </c>
      <c r="AM36" s="9">
        <f t="shared" si="7"/>
        <v>8.765668992762278E-2</v>
      </c>
      <c r="AN36">
        <f t="shared" si="8"/>
        <v>1.1724725130329843</v>
      </c>
      <c r="AO36">
        <f t="shared" si="9"/>
        <v>3.3213393934117263E-4</v>
      </c>
      <c r="AP36" s="10">
        <f t="shared" si="10"/>
        <v>2225.1035267969528</v>
      </c>
      <c r="AQ36" s="10">
        <f t="shared" si="11"/>
        <v>290.73519720800687</v>
      </c>
      <c r="AR36" s="9">
        <v>-90.290599999990533</v>
      </c>
      <c r="AS36">
        <f t="shared" si="12"/>
        <v>1.1698694324329857</v>
      </c>
    </row>
    <row r="37" spans="1:45">
      <c r="A37">
        <f>Strains!A31</f>
        <v>30</v>
      </c>
      <c r="B37">
        <f>Strains!B31</f>
        <v>30</v>
      </c>
      <c r="C37">
        <f>Strains!C31</f>
        <v>980051</v>
      </c>
      <c r="D37">
        <f>Strains!D31</f>
        <v>41644.927133912039</v>
      </c>
      <c r="E37">
        <f>Strains!E31</f>
        <v>71.88</v>
      </c>
      <c r="F37">
        <f>Strains!F31</f>
        <v>35.94</v>
      </c>
      <c r="G37">
        <f>Strains!G31</f>
        <v>-45</v>
      </c>
      <c r="H37">
        <f>Strains!H31</f>
        <v>-90.2</v>
      </c>
      <c r="I37">
        <f>Strains!I31</f>
        <v>12</v>
      </c>
      <c r="J37">
        <f>Strains!J31</f>
        <v>-22.95</v>
      </c>
      <c r="K37">
        <f>Strains!K31</f>
        <v>-22.696999999999999</v>
      </c>
      <c r="L37">
        <f>Strains!L31</f>
        <v>-12</v>
      </c>
      <c r="M37">
        <f>Strains!M31</f>
        <v>0</v>
      </c>
      <c r="N37" t="str">
        <f>Strains!N31</f>
        <v>OFF</v>
      </c>
      <c r="O37">
        <f>Strains!O31</f>
        <v>32</v>
      </c>
      <c r="P37">
        <f>Strains!P31</f>
        <v>800000</v>
      </c>
      <c r="Q37">
        <f>Strains!Q31</f>
        <v>4094</v>
      </c>
      <c r="R37">
        <f>Strains!R31</f>
        <v>815</v>
      </c>
      <c r="S37">
        <f>Strains!S31</f>
        <v>394</v>
      </c>
      <c r="T37">
        <f>Strains!T31</f>
        <v>2.9903632390079178</v>
      </c>
      <c r="U37">
        <f>Strains!U31</f>
        <v>0.17406988894602574</v>
      </c>
      <c r="V37">
        <f>Strains!V31</f>
        <v>-90.059184561253161</v>
      </c>
      <c r="W37">
        <f>Strains!W31</f>
        <v>2.6327614239625607E-2</v>
      </c>
      <c r="X37">
        <f>Strains!X31</f>
        <v>0.95328467538915429</v>
      </c>
      <c r="Y37">
        <f>Strains!Y31</f>
        <v>7.0455744674291276E-2</v>
      </c>
      <c r="Z37">
        <f>Strains!Z31</f>
        <v>6.2294563905891396</v>
      </c>
      <c r="AA37">
        <f>Strains!AA31</f>
        <v>0.1297618877301229</v>
      </c>
      <c r="AB37">
        <f>Strains!AB31</f>
        <v>0.54299417396104488</v>
      </c>
      <c r="AC37">
        <f>Strains!AC31</f>
        <v>6.1852382251682152E-2</v>
      </c>
      <c r="AD37">
        <f>Strains!AD31</f>
        <v>0.96038977036398188</v>
      </c>
      <c r="AG37" s="1" t="s">
        <v>201</v>
      </c>
      <c r="AH37" s="1">
        <v>0.15</v>
      </c>
      <c r="AI37" s="1">
        <f t="shared" si="3"/>
        <v>12</v>
      </c>
      <c r="AJ37" s="9">
        <f t="shared" si="4"/>
        <v>-90.059184561253161</v>
      </c>
      <c r="AK37" s="9">
        <f t="shared" si="5"/>
        <v>2.6327614239625607E-2</v>
      </c>
      <c r="AL37" s="9">
        <f t="shared" si="6"/>
        <v>0.95328467538915429</v>
      </c>
      <c r="AM37" s="9">
        <f t="shared" si="7"/>
        <v>7.0455744674291276E-2</v>
      </c>
      <c r="AN37">
        <f t="shared" si="8"/>
        <v>1.1722207372809752</v>
      </c>
      <c r="AO37">
        <f t="shared" si="9"/>
        <v>2.6840482104906194E-4</v>
      </c>
      <c r="AP37" s="10">
        <f t="shared" si="10"/>
        <v>2009.8865590458254</v>
      </c>
      <c r="AQ37" s="10">
        <f t="shared" si="11"/>
        <v>235.52499325268991</v>
      </c>
      <c r="AR37" s="9">
        <v>-90.290599999999998</v>
      </c>
      <c r="AS37">
        <f t="shared" si="12"/>
        <v>1.1698694324328898</v>
      </c>
    </row>
    <row r="38" spans="1:45">
      <c r="A38">
        <f>Strains!A32</f>
        <v>31</v>
      </c>
      <c r="B38">
        <f>Strains!B32</f>
        <v>31</v>
      </c>
      <c r="C38">
        <f>Strains!C32</f>
        <v>980051</v>
      </c>
      <c r="D38">
        <f>Strains!D32</f>
        <v>41644.974639583335</v>
      </c>
      <c r="E38">
        <f>Strains!E32</f>
        <v>71.88</v>
      </c>
      <c r="F38">
        <f>Strains!F32</f>
        <v>35.94</v>
      </c>
      <c r="G38">
        <f>Strains!G32</f>
        <v>-45</v>
      </c>
      <c r="H38">
        <f>Strains!H32</f>
        <v>-90.2</v>
      </c>
      <c r="I38">
        <f>Strains!I32</f>
        <v>12</v>
      </c>
      <c r="J38">
        <f>Strains!J32</f>
        <v>-22.95</v>
      </c>
      <c r="K38">
        <f>Strains!K32</f>
        <v>-22.709</v>
      </c>
      <c r="L38">
        <f>Strains!L32</f>
        <v>-13</v>
      </c>
      <c r="M38">
        <f>Strains!M32</f>
        <v>0</v>
      </c>
      <c r="N38" t="str">
        <f>Strains!N32</f>
        <v>OFF</v>
      </c>
      <c r="O38">
        <f>Strains!O32</f>
        <v>32</v>
      </c>
      <c r="P38">
        <f>Strains!P32</f>
        <v>800000</v>
      </c>
      <c r="Q38">
        <f>Strains!Q32</f>
        <v>3978</v>
      </c>
      <c r="R38">
        <f>Strains!R32</f>
        <v>837</v>
      </c>
      <c r="S38">
        <f>Strains!S32</f>
        <v>414</v>
      </c>
      <c r="T38">
        <f>Strains!T32</f>
        <v>2.7157977618138247</v>
      </c>
      <c r="U38">
        <f>Strains!U32</f>
        <v>0.1912277672088411</v>
      </c>
      <c r="V38">
        <f>Strains!V32</f>
        <v>-90.049154166492045</v>
      </c>
      <c r="W38">
        <f>Strains!W32</f>
        <v>2.9646259814730617E-2</v>
      </c>
      <c r="X38">
        <f>Strains!X32</f>
        <v>0.89508458416500014</v>
      </c>
      <c r="Y38">
        <f>Strains!Y32</f>
        <v>7.8390566273576018E-2</v>
      </c>
      <c r="Z38">
        <f>Strains!Z32</f>
        <v>6.050865560124306</v>
      </c>
      <c r="AA38">
        <f>Strains!AA32</f>
        <v>0.13444163139508053</v>
      </c>
      <c r="AB38">
        <f>Strains!AB32</f>
        <v>0.43057100397469356</v>
      </c>
      <c r="AC38">
        <f>Strains!AC32</f>
        <v>6.5376785809361931E-2</v>
      </c>
      <c r="AD38">
        <f>Strains!AD32</f>
        <v>1.0963284941624356</v>
      </c>
      <c r="AG38" s="1" t="s">
        <v>201</v>
      </c>
      <c r="AH38" s="1">
        <v>0.15</v>
      </c>
      <c r="AI38" s="1">
        <f t="shared" si="3"/>
        <v>13</v>
      </c>
      <c r="AJ38" s="9">
        <f t="shared" si="4"/>
        <v>-90.049154166492045</v>
      </c>
      <c r="AK38" s="9">
        <f t="shared" si="5"/>
        <v>2.9646259814730617E-2</v>
      </c>
      <c r="AL38" s="9">
        <f t="shared" si="6"/>
        <v>0.89508458416500014</v>
      </c>
      <c r="AM38" s="9">
        <f t="shared" si="7"/>
        <v>7.8390566273576018E-2</v>
      </c>
      <c r="AN38">
        <f t="shared" si="8"/>
        <v>1.1723229733835994</v>
      </c>
      <c r="AO38">
        <f t="shared" si="9"/>
        <v>3.0233016341418839E-4</v>
      </c>
      <c r="AP38" s="10">
        <f t="shared" si="10"/>
        <v>2097.277595848584</v>
      </c>
      <c r="AQ38" s="10">
        <f t="shared" si="11"/>
        <v>264.84133663103376</v>
      </c>
      <c r="AR38" s="9">
        <v>-90.290599999999998</v>
      </c>
      <c r="AS38">
        <f t="shared" si="12"/>
        <v>1.1698694324328898</v>
      </c>
    </row>
    <row r="39" spans="1:45">
      <c r="A39">
        <f>Strains!A33</f>
        <v>32</v>
      </c>
      <c r="B39">
        <f>Strains!B33</f>
        <v>32</v>
      </c>
      <c r="C39">
        <f>Strains!C33</f>
        <v>980051</v>
      </c>
      <c r="D39">
        <f>Strains!D33</f>
        <v>41645.020769212962</v>
      </c>
      <c r="E39">
        <f>Strains!E33</f>
        <v>71.88</v>
      </c>
      <c r="F39">
        <f>Strains!F33</f>
        <v>35.94</v>
      </c>
      <c r="G39">
        <f>Strains!G33</f>
        <v>-45</v>
      </c>
      <c r="H39">
        <f>Strains!H33</f>
        <v>-90.2</v>
      </c>
      <c r="I39">
        <f>Strains!I33</f>
        <v>12</v>
      </c>
      <c r="J39">
        <f>Strains!J33</f>
        <v>-22.95</v>
      </c>
      <c r="K39">
        <f>Strains!K33</f>
        <v>-22.733000000000001</v>
      </c>
      <c r="L39">
        <f>Strains!L33</f>
        <v>-14</v>
      </c>
      <c r="M39">
        <f>Strains!M33</f>
        <v>0</v>
      </c>
      <c r="N39" t="str">
        <f>Strains!N33</f>
        <v>OFF</v>
      </c>
      <c r="O39">
        <f>Strains!O33</f>
        <v>32</v>
      </c>
      <c r="P39">
        <f>Strains!P33</f>
        <v>800000</v>
      </c>
      <c r="Q39">
        <f>Strains!Q33</f>
        <v>3897</v>
      </c>
      <c r="R39">
        <f>Strains!R33</f>
        <v>811</v>
      </c>
      <c r="S39">
        <f>Strains!S33</f>
        <v>397</v>
      </c>
      <c r="T39">
        <f>Strains!T33</f>
        <v>2.7202711465089031</v>
      </c>
      <c r="U39">
        <f>Strains!U33</f>
        <v>0.18044632352837003</v>
      </c>
      <c r="V39">
        <f>Strains!V33</f>
        <v>-90.068274606926025</v>
      </c>
      <c r="W39">
        <f>Strains!W33</f>
        <v>2.4235760320503015E-2</v>
      </c>
      <c r="X39">
        <f>Strains!X33</f>
        <v>0.78215250842112505</v>
      </c>
      <c r="Y39">
        <f>Strains!Y33</f>
        <v>6.1979689630393943E-2</v>
      </c>
      <c r="Z39">
        <f>Strains!Z33</f>
        <v>4.9602735427516773</v>
      </c>
      <c r="AA39">
        <f>Strains!AA33</f>
        <v>0.11198757401758631</v>
      </c>
      <c r="AB39">
        <f>Strains!AB33</f>
        <v>0.49858658317052329</v>
      </c>
      <c r="AC39">
        <f>Strains!AC33</f>
        <v>5.6188018665831389E-2</v>
      </c>
      <c r="AD39">
        <f>Strains!AD33</f>
        <v>1.1191271165780996</v>
      </c>
      <c r="AG39" s="1" t="s">
        <v>201</v>
      </c>
      <c r="AH39" s="1">
        <v>0.15</v>
      </c>
      <c r="AI39" s="1">
        <f t="shared" si="3"/>
        <v>14</v>
      </c>
      <c r="AJ39" s="9">
        <f t="shared" si="4"/>
        <v>-90.068274606926025</v>
      </c>
      <c r="AK39" s="9">
        <f t="shared" si="5"/>
        <v>2.4235760320503015E-2</v>
      </c>
      <c r="AL39" s="9">
        <f t="shared" si="6"/>
        <v>0.78215250842112505</v>
      </c>
      <c r="AM39" s="9">
        <f t="shared" si="7"/>
        <v>6.1979689630393943E-2</v>
      </c>
      <c r="AN39">
        <f t="shared" si="8"/>
        <v>1.1721281089664406</v>
      </c>
      <c r="AO39">
        <f t="shared" si="9"/>
        <v>2.4701330553300593E-4</v>
      </c>
      <c r="AP39" s="10">
        <f t="shared" si="10"/>
        <v>1930.7082234413367</v>
      </c>
      <c r="AQ39" s="10">
        <f t="shared" si="11"/>
        <v>216.97410887876345</v>
      </c>
      <c r="AR39" s="9">
        <v>-90.290599999999998</v>
      </c>
      <c r="AS39">
        <f t="shared" si="12"/>
        <v>1.1698694324328898</v>
      </c>
    </row>
    <row r="40" spans="1:45">
      <c r="A40">
        <f>Strains!A34</f>
        <v>33</v>
      </c>
      <c r="B40">
        <f>Strains!B34</f>
        <v>33</v>
      </c>
      <c r="C40">
        <f>Strains!C34</f>
        <v>980051</v>
      </c>
      <c r="D40">
        <f>Strains!D34</f>
        <v>41645.065952893521</v>
      </c>
      <c r="E40">
        <f>Strains!E34</f>
        <v>71.88</v>
      </c>
      <c r="F40">
        <f>Strains!F34</f>
        <v>35.94</v>
      </c>
      <c r="G40">
        <f>Strains!G34</f>
        <v>-45</v>
      </c>
      <c r="H40">
        <f>Strains!H34</f>
        <v>-90.2</v>
      </c>
      <c r="I40">
        <f>Strains!I34</f>
        <v>12</v>
      </c>
      <c r="J40">
        <f>Strains!J34</f>
        <v>-22.95</v>
      </c>
      <c r="K40">
        <f>Strains!K34</f>
        <v>-22.713999999999999</v>
      </c>
      <c r="L40">
        <f>Strains!L34</f>
        <v>-15</v>
      </c>
      <c r="M40">
        <f>Strains!M34</f>
        <v>0</v>
      </c>
      <c r="N40" t="str">
        <f>Strains!N34</f>
        <v>OFF</v>
      </c>
      <c r="O40">
        <f>Strains!O34</f>
        <v>32</v>
      </c>
      <c r="P40">
        <f>Strains!P34</f>
        <v>800000</v>
      </c>
      <c r="Q40">
        <f>Strains!Q34</f>
        <v>3902</v>
      </c>
      <c r="R40">
        <f>Strains!R34</f>
        <v>829</v>
      </c>
      <c r="S40">
        <f>Strains!S34</f>
        <v>408</v>
      </c>
      <c r="T40">
        <f>Strains!T34</f>
        <v>3.1426958559383746</v>
      </c>
      <c r="U40">
        <f>Strains!U34</f>
        <v>0.19494740470426172</v>
      </c>
      <c r="V40">
        <f>Strains!V34</f>
        <v>-90.183406486085744</v>
      </c>
      <c r="W40">
        <f>Strains!W34</f>
        <v>2.6545893439118829E-2</v>
      </c>
      <c r="X40">
        <f>Strains!X34</f>
        <v>0.91898309661287014</v>
      </c>
      <c r="Y40">
        <f>Strains!Y34</f>
        <v>7.1586484900768549E-2</v>
      </c>
      <c r="Z40">
        <f>Strains!Z34</f>
        <v>5.7765305377342271</v>
      </c>
      <c r="AA40">
        <f>Strains!AA34</f>
        <v>0.14970451296552173</v>
      </c>
      <c r="AB40">
        <f>Strains!AB34</f>
        <v>0.53663019230294018</v>
      </c>
      <c r="AC40">
        <f>Strains!AC34</f>
        <v>6.7386598832334735E-2</v>
      </c>
      <c r="AD40">
        <f>Strains!AD34</f>
        <v>1.1004775229069774</v>
      </c>
      <c r="AG40" s="1" t="s">
        <v>201</v>
      </c>
      <c r="AH40" s="1">
        <v>0.15</v>
      </c>
      <c r="AI40" s="1">
        <f t="shared" si="3"/>
        <v>15</v>
      </c>
      <c r="AJ40" s="9">
        <f t="shared" si="4"/>
        <v>-90.183406486085744</v>
      </c>
      <c r="AK40" s="9">
        <f t="shared" si="5"/>
        <v>2.6545893439118829E-2</v>
      </c>
      <c r="AL40" s="9">
        <f t="shared" si="6"/>
        <v>0.91898309661287014</v>
      </c>
      <c r="AM40" s="9">
        <f t="shared" si="7"/>
        <v>7.1586484900768549E-2</v>
      </c>
      <c r="AN40">
        <f t="shared" si="8"/>
        <v>1.1709568084888311</v>
      </c>
      <c r="AO40">
        <f t="shared" si="9"/>
        <v>2.6975354716785027E-4</v>
      </c>
      <c r="AP40" s="10">
        <f t="shared" si="10"/>
        <v>929.48497139548419</v>
      </c>
      <c r="AQ40" s="10">
        <f t="shared" si="11"/>
        <v>233.73937261613094</v>
      </c>
      <c r="AR40" s="9">
        <v>-90.290599999999998</v>
      </c>
      <c r="AS40">
        <f t="shared" si="12"/>
        <v>1.1698694324328898</v>
      </c>
    </row>
    <row r="41" spans="1:45">
      <c r="A41">
        <f>Strains!A35</f>
        <v>34</v>
      </c>
      <c r="B41">
        <f>Strains!B35</f>
        <v>34</v>
      </c>
      <c r="C41">
        <f>Strains!C35</f>
        <v>980051</v>
      </c>
      <c r="D41">
        <f>Strains!D35</f>
        <v>41645.111207986112</v>
      </c>
      <c r="E41">
        <f>Strains!E35</f>
        <v>71.88</v>
      </c>
      <c r="F41">
        <f>Strains!F35</f>
        <v>35.94</v>
      </c>
      <c r="G41">
        <f>Strains!G35</f>
        <v>-45</v>
      </c>
      <c r="H41">
        <f>Strains!H35</f>
        <v>-90.2</v>
      </c>
      <c r="I41">
        <f>Strains!I35</f>
        <v>12</v>
      </c>
      <c r="J41">
        <f>Strains!J35</f>
        <v>-22.95</v>
      </c>
      <c r="K41">
        <f>Strains!K35</f>
        <v>-22.716999999999999</v>
      </c>
      <c r="L41">
        <f>Strains!L35</f>
        <v>-16</v>
      </c>
      <c r="M41">
        <f>Strains!M35</f>
        <v>0</v>
      </c>
      <c r="N41" t="str">
        <f>Strains!N35</f>
        <v>OFF</v>
      </c>
      <c r="O41">
        <f>Strains!O35</f>
        <v>32</v>
      </c>
      <c r="P41">
        <f>Strains!P35</f>
        <v>800000</v>
      </c>
      <c r="Q41">
        <f>Strains!Q35</f>
        <v>3925</v>
      </c>
      <c r="R41">
        <f>Strains!R35</f>
        <v>821</v>
      </c>
      <c r="S41">
        <f>Strains!S35</f>
        <v>434</v>
      </c>
      <c r="T41">
        <f>Strains!T35</f>
        <v>2.8764311652123036</v>
      </c>
      <c r="U41">
        <f>Strains!U35</f>
        <v>0.20141602845865611</v>
      </c>
      <c r="V41">
        <f>Strains!V35</f>
        <v>-90.185951646889322</v>
      </c>
      <c r="W41">
        <f>Strains!W35</f>
        <v>2.8054746438343926E-2</v>
      </c>
      <c r="X41">
        <f>Strains!X35</f>
        <v>0.86253524589379726</v>
      </c>
      <c r="Y41">
        <f>Strains!Y35</f>
        <v>7.4428205311861548E-2</v>
      </c>
      <c r="Z41">
        <f>Strains!Z35</f>
        <v>5.7202333032502128</v>
      </c>
      <c r="AA41">
        <f>Strains!AA35</f>
        <v>0.14700123044841401</v>
      </c>
      <c r="AB41">
        <f>Strains!AB35</f>
        <v>0.45226239665346768</v>
      </c>
      <c r="AC41">
        <f>Strains!AC35</f>
        <v>6.7286457390516835E-2</v>
      </c>
      <c r="AD41">
        <f>Strains!AD35</f>
        <v>1.1715796630858353</v>
      </c>
      <c r="AG41" s="1" t="s">
        <v>201</v>
      </c>
      <c r="AH41" s="1">
        <v>0.15</v>
      </c>
      <c r="AI41" s="1">
        <f t="shared" si="3"/>
        <v>16</v>
      </c>
      <c r="AJ41" s="9">
        <f t="shared" si="4"/>
        <v>-90.185951646889322</v>
      </c>
      <c r="AK41" s="9">
        <f t="shared" si="5"/>
        <v>2.8054746438343926E-2</v>
      </c>
      <c r="AL41" s="9">
        <f t="shared" si="6"/>
        <v>0.86253524589379726</v>
      </c>
      <c r="AM41" s="9">
        <f t="shared" si="7"/>
        <v>7.4428205311861548E-2</v>
      </c>
      <c r="AN41">
        <f t="shared" si="8"/>
        <v>1.1709309549515856</v>
      </c>
      <c r="AO41">
        <f t="shared" si="9"/>
        <v>2.8507284151557677E-4</v>
      </c>
      <c r="AP41" s="10">
        <f t="shared" si="10"/>
        <v>907.3854647935168</v>
      </c>
      <c r="AQ41" s="10">
        <f t="shared" si="11"/>
        <v>246.80974395841235</v>
      </c>
      <c r="AR41" s="9">
        <v>-90.290599999999998</v>
      </c>
      <c r="AS41">
        <f t="shared" si="12"/>
        <v>1.1698694324328898</v>
      </c>
    </row>
    <row r="42" spans="1:45">
      <c r="A42">
        <f>Strains!A36</f>
        <v>35</v>
      </c>
      <c r="B42">
        <f>Strains!B36</f>
        <v>35</v>
      </c>
      <c r="C42">
        <f>Strains!C36</f>
        <v>980051</v>
      </c>
      <c r="D42">
        <f>Strains!D36</f>
        <v>41645.156727199072</v>
      </c>
      <c r="E42">
        <f>Strains!E36</f>
        <v>71.88</v>
      </c>
      <c r="F42">
        <f>Strains!F36</f>
        <v>35.94</v>
      </c>
      <c r="G42">
        <f>Strains!G36</f>
        <v>-45</v>
      </c>
      <c r="H42">
        <f>Strains!H36</f>
        <v>-90.2</v>
      </c>
      <c r="I42">
        <f>Strains!I36</f>
        <v>12</v>
      </c>
      <c r="J42">
        <f>Strains!J36</f>
        <v>-22.95</v>
      </c>
      <c r="K42">
        <f>Strains!K36</f>
        <v>-22.817</v>
      </c>
      <c r="L42">
        <f>Strains!L36</f>
        <v>-24</v>
      </c>
      <c r="M42">
        <f>Strains!M36</f>
        <v>0</v>
      </c>
      <c r="N42" t="str">
        <f>Strains!N36</f>
        <v>OFF</v>
      </c>
      <c r="O42">
        <f>Strains!O36</f>
        <v>32</v>
      </c>
      <c r="P42">
        <f>Strains!P36</f>
        <v>800000</v>
      </c>
      <c r="Q42">
        <f>Strains!Q36</f>
        <v>3913</v>
      </c>
      <c r="R42">
        <f>Strains!R36</f>
        <v>790</v>
      </c>
      <c r="S42">
        <f>Strains!S36</f>
        <v>391</v>
      </c>
      <c r="T42">
        <f>Strains!T36</f>
        <v>3.3048725109820052</v>
      </c>
      <c r="U42">
        <f>Strains!U36</f>
        <v>0.2844608635335949</v>
      </c>
      <c r="V42">
        <f>Strains!V36</f>
        <v>-90.379806321466205</v>
      </c>
      <c r="W42">
        <f>Strains!W36</f>
        <v>4.4605572951886094E-2</v>
      </c>
      <c r="X42">
        <f>Strains!X36</f>
        <v>1.1193021076166758</v>
      </c>
      <c r="Y42">
        <f>Strains!Y36</f>
        <v>0.13802826479149705</v>
      </c>
      <c r="Z42">
        <f>Strains!Z36</f>
        <v>6.7158719073039341</v>
      </c>
      <c r="AA42">
        <f>Strains!AA36</f>
        <v>0.35212690143060438</v>
      </c>
      <c r="AB42">
        <f>Strains!AB36</f>
        <v>0.8769991590910009</v>
      </c>
      <c r="AC42">
        <f>Strains!AC36</f>
        <v>0.12945637807806384</v>
      </c>
      <c r="AD42">
        <f>Strains!AD36</f>
        <v>1.3158866483449125</v>
      </c>
      <c r="AG42" s="1" t="s">
        <v>201</v>
      </c>
      <c r="AH42" s="1">
        <v>0.15</v>
      </c>
      <c r="AI42" s="1">
        <f t="shared" si="3"/>
        <v>24</v>
      </c>
      <c r="AJ42" s="9">
        <f t="shared" si="4"/>
        <v>-90.379806321466205</v>
      </c>
      <c r="AK42" s="9">
        <f t="shared" si="5"/>
        <v>4.4605572951886094E-2</v>
      </c>
      <c r="AL42" s="9">
        <f t="shared" si="6"/>
        <v>1.1193021076166758</v>
      </c>
      <c r="AM42" s="9">
        <f t="shared" si="7"/>
        <v>0.13802826479149705</v>
      </c>
      <c r="AN42">
        <f t="shared" si="8"/>
        <v>1.1689668369469803</v>
      </c>
      <c r="AO42">
        <f t="shared" si="9"/>
        <v>4.5105940055845117E-4</v>
      </c>
      <c r="AP42" s="10">
        <f t="shared" si="10"/>
        <v>-771.53523366481124</v>
      </c>
      <c r="AQ42" s="10">
        <f t="shared" si="11"/>
        <v>384.51495552484005</v>
      </c>
      <c r="AR42" s="9">
        <v>-90.290599999999998</v>
      </c>
      <c r="AS42">
        <f t="shared" si="12"/>
        <v>1.1698694324328898</v>
      </c>
    </row>
    <row r="43" spans="1:45">
      <c r="AG43" s="1"/>
      <c r="AH43" s="1"/>
      <c r="AI43" s="1"/>
      <c r="AJ43" s="9"/>
      <c r="AK43" s="9"/>
      <c r="AL43" s="9"/>
      <c r="AM43" s="9"/>
      <c r="AP43" s="10"/>
      <c r="AQ43" s="10"/>
      <c r="AR43" s="9"/>
    </row>
    <row r="44" spans="1:45">
      <c r="A44">
        <f>Strains!A38</f>
        <v>37</v>
      </c>
      <c r="B44">
        <f>Strains!B38</f>
        <v>37</v>
      </c>
      <c r="C44">
        <f>Strains!C38</f>
        <v>980051</v>
      </c>
      <c r="D44">
        <f>Strains!D38</f>
        <v>41645.202407986108</v>
      </c>
      <c r="E44">
        <f>Strains!E38</f>
        <v>71.88</v>
      </c>
      <c r="F44">
        <f>Strains!F38</f>
        <v>35.94</v>
      </c>
      <c r="G44">
        <f>Strains!G38</f>
        <v>-45</v>
      </c>
      <c r="H44">
        <f>Strains!H38</f>
        <v>-90.2</v>
      </c>
      <c r="I44">
        <f>Strains!I38</f>
        <v>17</v>
      </c>
      <c r="J44">
        <f>Strains!J38</f>
        <v>-22.95</v>
      </c>
      <c r="K44">
        <f>Strains!K38</f>
        <v>-21.413</v>
      </c>
      <c r="L44">
        <f>Strains!L38</f>
        <v>24</v>
      </c>
      <c r="M44">
        <f>Strains!M38</f>
        <v>0</v>
      </c>
      <c r="N44" t="str">
        <f>Strains!N38</f>
        <v>OFF</v>
      </c>
      <c r="O44">
        <f>Strains!O38</f>
        <v>32</v>
      </c>
      <c r="P44">
        <f>Strains!P38</f>
        <v>800000</v>
      </c>
      <c r="Q44">
        <f>Strains!Q38</f>
        <v>3908</v>
      </c>
      <c r="R44">
        <f>Strains!R38</f>
        <v>792</v>
      </c>
      <c r="S44">
        <f>Strains!S38</f>
        <v>413</v>
      </c>
      <c r="T44">
        <f>Strains!T38</f>
        <v>2.9522070564231861</v>
      </c>
      <c r="U44">
        <f>Strains!U38</f>
        <v>0.19534458492741569</v>
      </c>
      <c r="V44">
        <f>Strains!V38</f>
        <v>-90.270661092675667</v>
      </c>
      <c r="W44">
        <f>Strains!W38</f>
        <v>2.7544817963381641E-2</v>
      </c>
      <c r="X44">
        <f>Strains!X38</f>
        <v>0.89617994112832955</v>
      </c>
      <c r="Y44">
        <f>Strains!Y38</f>
        <v>7.4785039832931721E-2</v>
      </c>
      <c r="Z44">
        <f>Strains!Z38</f>
        <v>5.6338372996467685</v>
      </c>
      <c r="AA44">
        <f>Strains!AA38</f>
        <v>0.15808883650324557</v>
      </c>
      <c r="AB44">
        <f>Strains!AB38</f>
        <v>0.45815711131377412</v>
      </c>
      <c r="AC44">
        <f>Strains!AC38</f>
        <v>6.865856765968649E-2</v>
      </c>
      <c r="AD44">
        <f>Strains!AD38</f>
        <v>1.1284865805030064</v>
      </c>
      <c r="AG44" s="1" t="s">
        <v>201</v>
      </c>
      <c r="AH44" s="1">
        <v>2.5</v>
      </c>
      <c r="AI44" s="1">
        <f t="shared" si="3"/>
        <v>-24</v>
      </c>
      <c r="AJ44" s="9">
        <f t="shared" si="4"/>
        <v>-90.270661092675667</v>
      </c>
      <c r="AK44" s="9">
        <f t="shared" si="5"/>
        <v>2.7544817963381641E-2</v>
      </c>
      <c r="AL44" s="9">
        <f t="shared" si="6"/>
        <v>0.89617994112832955</v>
      </c>
      <c r="AM44" s="9">
        <f t="shared" si="7"/>
        <v>7.4785039832931721E-2</v>
      </c>
      <c r="AN44">
        <f t="shared" si="8"/>
        <v>1.17007146323802</v>
      </c>
      <c r="AO44">
        <f t="shared" si="9"/>
        <v>2.7927073832545446E-4</v>
      </c>
      <c r="AP44" s="10">
        <f t="shared" si="10"/>
        <v>427.27966636887265</v>
      </c>
      <c r="AQ44" s="10">
        <f t="shared" si="11"/>
        <v>240.59139548841097</v>
      </c>
      <c r="AR44" s="9">
        <f t="shared" ref="AR44:AR50" si="13">VLOOKUP(AG44,$AH$1:$AI$4,2,FALSE)</f>
        <v>-90.32</v>
      </c>
      <c r="AS44">
        <f t="shared" si="12"/>
        <v>1.16957172901985</v>
      </c>
    </row>
    <row r="45" spans="1:45">
      <c r="A45">
        <f>Strains!A39</f>
        <v>38</v>
      </c>
      <c r="B45">
        <f>Strains!B39</f>
        <v>38</v>
      </c>
      <c r="C45">
        <f>Strains!C39</f>
        <v>980051</v>
      </c>
      <c r="D45">
        <f>Strains!D39</f>
        <v>41645.247788310182</v>
      </c>
      <c r="E45">
        <f>Strains!E39</f>
        <v>71.88</v>
      </c>
      <c r="F45">
        <f>Strains!F39</f>
        <v>35.94</v>
      </c>
      <c r="G45">
        <f>Strains!G39</f>
        <v>-45</v>
      </c>
      <c r="H45">
        <f>Strains!H39</f>
        <v>-90.2</v>
      </c>
      <c r="I45">
        <f>Strains!I39</f>
        <v>17</v>
      </c>
      <c r="J45">
        <f>Strains!J39</f>
        <v>-22.95</v>
      </c>
      <c r="K45">
        <f>Strains!K39</f>
        <v>-21.027999999999999</v>
      </c>
      <c r="L45">
        <f>Strains!L39</f>
        <v>16</v>
      </c>
      <c r="M45">
        <f>Strains!M39</f>
        <v>0</v>
      </c>
      <c r="N45" t="str">
        <f>Strains!N39</f>
        <v>OFF</v>
      </c>
      <c r="O45">
        <f>Strains!O39</f>
        <v>32</v>
      </c>
      <c r="P45">
        <f>Strains!P39</f>
        <v>800000</v>
      </c>
      <c r="Q45">
        <f>Strains!Q39</f>
        <v>3915</v>
      </c>
      <c r="R45">
        <f>Strains!R39</f>
        <v>830</v>
      </c>
      <c r="S45">
        <f>Strains!S39</f>
        <v>381</v>
      </c>
      <c r="T45">
        <f>Strains!T39</f>
        <v>3.3950735530201381</v>
      </c>
      <c r="U45">
        <f>Strains!U39</f>
        <v>0.1566455918741875</v>
      </c>
      <c r="V45">
        <f>Strains!V39</f>
        <v>-90.211956624434549</v>
      </c>
      <c r="W45">
        <f>Strains!W39</f>
        <v>2.0618831132061227E-2</v>
      </c>
      <c r="X45">
        <f>Strains!X39</f>
        <v>0.95715899047082353</v>
      </c>
      <c r="Y45">
        <f>Strains!Y39</f>
        <v>5.6536226686088563E-2</v>
      </c>
      <c r="Z45">
        <f>Strains!Z39</f>
        <v>6.0168460490431057</v>
      </c>
      <c r="AA45">
        <f>Strains!AA39</f>
        <v>0.12959936591861937</v>
      </c>
      <c r="AB45">
        <f>Strains!AB39</f>
        <v>0.47272799340591698</v>
      </c>
      <c r="AC45">
        <f>Strains!AC39</f>
        <v>5.5936949178986874E-2</v>
      </c>
      <c r="AD45">
        <f>Strains!AD39</f>
        <v>0.86139092709543896</v>
      </c>
      <c r="AG45" s="1" t="s">
        <v>201</v>
      </c>
      <c r="AH45" s="1">
        <v>2.5</v>
      </c>
      <c r="AI45" s="1">
        <f t="shared" si="3"/>
        <v>-16</v>
      </c>
      <c r="AJ45" s="9">
        <f t="shared" si="4"/>
        <v>-90.211956624434549</v>
      </c>
      <c r="AK45" s="9">
        <f t="shared" si="5"/>
        <v>2.0618831132061227E-2</v>
      </c>
      <c r="AL45" s="9">
        <f t="shared" si="6"/>
        <v>0.95715899047082353</v>
      </c>
      <c r="AM45" s="9">
        <f t="shared" si="7"/>
        <v>5.6536226686088563E-2</v>
      </c>
      <c r="AN45">
        <f t="shared" si="8"/>
        <v>1.1706668969949723</v>
      </c>
      <c r="AO45">
        <f t="shared" si="9"/>
        <v>2.0935158640122964E-4</v>
      </c>
      <c r="AP45" s="10">
        <f t="shared" si="10"/>
        <v>936.38376163565511</v>
      </c>
      <c r="AQ45" s="10">
        <f t="shared" si="11"/>
        <v>182.03195970253989</v>
      </c>
      <c r="AR45" s="9">
        <f t="shared" si="13"/>
        <v>-90.32</v>
      </c>
      <c r="AS45">
        <f t="shared" si="12"/>
        <v>1.16957172901985</v>
      </c>
    </row>
    <row r="46" spans="1:45">
      <c r="A46">
        <f>Strains!A40</f>
        <v>39</v>
      </c>
      <c r="B46">
        <f>Strains!B40</f>
        <v>39</v>
      </c>
      <c r="C46">
        <f>Strains!C40</f>
        <v>980051</v>
      </c>
      <c r="D46">
        <f>Strains!D40</f>
        <v>41645.293206828705</v>
      </c>
      <c r="E46">
        <f>Strains!E40</f>
        <v>71.88</v>
      </c>
      <c r="F46">
        <f>Strains!F40</f>
        <v>35.94</v>
      </c>
      <c r="G46">
        <f>Strains!G40</f>
        <v>-45</v>
      </c>
      <c r="H46">
        <f>Strains!H40</f>
        <v>-90.2</v>
      </c>
      <c r="I46">
        <f>Strains!I40</f>
        <v>17</v>
      </c>
      <c r="J46">
        <f>Strains!J40</f>
        <v>-22.95</v>
      </c>
      <c r="K46">
        <f>Strains!K40</f>
        <v>-20.815000000000001</v>
      </c>
      <c r="L46">
        <f>Strains!L40</f>
        <v>12</v>
      </c>
      <c r="M46">
        <f>Strains!M40</f>
        <v>0</v>
      </c>
      <c r="N46" t="str">
        <f>Strains!N40</f>
        <v>OFF</v>
      </c>
      <c r="O46">
        <f>Strains!O40</f>
        <v>32</v>
      </c>
      <c r="P46">
        <f>Strains!P40</f>
        <v>800000</v>
      </c>
      <c r="Q46">
        <f>Strains!Q40</f>
        <v>3921</v>
      </c>
      <c r="R46">
        <f>Strains!R40</f>
        <v>802</v>
      </c>
      <c r="S46">
        <f>Strains!S40</f>
        <v>443</v>
      </c>
      <c r="T46">
        <f>Strains!T40</f>
        <v>2.3359040107693474</v>
      </c>
      <c r="U46">
        <f>Strains!U40</f>
        <v>0.21001765312446197</v>
      </c>
      <c r="V46">
        <f>Strains!V40</f>
        <v>-89.963401512108433</v>
      </c>
      <c r="W46">
        <f>Strains!W40</f>
        <v>3.5059168895356298E-2</v>
      </c>
      <c r="X46">
        <f>Strains!X40</f>
        <v>0.82521624431451057</v>
      </c>
      <c r="Y46">
        <f>Strains!Y40</f>
        <v>9.0911613834538538E-2</v>
      </c>
      <c r="Z46">
        <f>Strains!Z40</f>
        <v>5.620333450388963</v>
      </c>
      <c r="AA46">
        <f>Strains!AA40</f>
        <v>0.13604525796435524</v>
      </c>
      <c r="AB46">
        <f>Strains!AB40</f>
        <v>0.27926806626929451</v>
      </c>
      <c r="AC46">
        <f>Strains!AC40</f>
        <v>6.9710001761090448E-2</v>
      </c>
      <c r="AD46">
        <f>Strains!AD40</f>
        <v>1.2892879092951048</v>
      </c>
      <c r="AG46" s="1" t="s">
        <v>201</v>
      </c>
      <c r="AH46" s="1">
        <v>2.5</v>
      </c>
      <c r="AI46" s="1">
        <f t="shared" si="3"/>
        <v>-12</v>
      </c>
      <c r="AJ46" s="9">
        <f t="shared" si="4"/>
        <v>-89.963401512108433</v>
      </c>
      <c r="AK46" s="9">
        <f t="shared" si="5"/>
        <v>3.5059168895356298E-2</v>
      </c>
      <c r="AL46" s="9">
        <f t="shared" si="6"/>
        <v>0.82521624431451057</v>
      </c>
      <c r="AM46" s="9">
        <f t="shared" si="7"/>
        <v>9.0911613834538538E-2</v>
      </c>
      <c r="AN46">
        <f t="shared" si="8"/>
        <v>1.1731981140653316</v>
      </c>
      <c r="AO46">
        <f t="shared" si="9"/>
        <v>3.5835882524382079E-4</v>
      </c>
      <c r="AP46" s="10">
        <f t="shared" si="10"/>
        <v>3100.6093559739943</v>
      </c>
      <c r="AQ46" s="10">
        <f t="shared" si="11"/>
        <v>315.67819700996006</v>
      </c>
      <c r="AR46" s="9">
        <f t="shared" si="13"/>
        <v>-90.32</v>
      </c>
      <c r="AS46">
        <f t="shared" si="12"/>
        <v>1.16957172901985</v>
      </c>
    </row>
    <row r="47" spans="1:45">
      <c r="A47">
        <f>Strains!A41</f>
        <v>40</v>
      </c>
      <c r="B47">
        <f>Strains!B41</f>
        <v>40</v>
      </c>
      <c r="C47">
        <f>Strains!C41</f>
        <v>980051</v>
      </c>
      <c r="D47">
        <f>Strains!D41</f>
        <v>41645.338677430555</v>
      </c>
      <c r="E47">
        <f>Strains!E41</f>
        <v>71.88</v>
      </c>
      <c r="F47">
        <f>Strains!F41</f>
        <v>35.94</v>
      </c>
      <c r="G47">
        <f>Strains!G41</f>
        <v>-45</v>
      </c>
      <c r="H47">
        <f>Strains!H41</f>
        <v>-90.2</v>
      </c>
      <c r="I47">
        <f>Strains!I41</f>
        <v>17</v>
      </c>
      <c r="J47">
        <f>Strains!J41</f>
        <v>-22.95</v>
      </c>
      <c r="K47">
        <f>Strains!K41</f>
        <v>-20.619</v>
      </c>
      <c r="L47">
        <f>Strains!L41</f>
        <v>9</v>
      </c>
      <c r="M47">
        <f>Strains!M41</f>
        <v>0</v>
      </c>
      <c r="N47" t="str">
        <f>Strains!N41</f>
        <v>OFF</v>
      </c>
      <c r="O47">
        <f>Strains!O41</f>
        <v>32</v>
      </c>
      <c r="P47">
        <f>Strains!P41</f>
        <v>800000</v>
      </c>
      <c r="Q47">
        <f>Strains!Q41</f>
        <v>3932</v>
      </c>
      <c r="R47">
        <f>Strains!R41</f>
        <v>752</v>
      </c>
      <c r="S47">
        <f>Strains!S41</f>
        <v>435</v>
      </c>
      <c r="T47">
        <f>Strains!T41</f>
        <v>2.8241973396239448</v>
      </c>
      <c r="U47">
        <f>Strains!U41</f>
        <v>0.22707122652456932</v>
      </c>
      <c r="V47">
        <f>Strains!V41</f>
        <v>-90.074536007777439</v>
      </c>
      <c r="W47">
        <f>Strains!W41</f>
        <v>4.1656832481254638E-2</v>
      </c>
      <c r="X47">
        <f>Strains!X41</f>
        <v>1.0813494559030505</v>
      </c>
      <c r="Y47">
        <f>Strains!Y41</f>
        <v>0.11698967944001247</v>
      </c>
      <c r="Z47">
        <f>Strains!Z41</f>
        <v>7.0136825017336548</v>
      </c>
      <c r="AA47">
        <f>Strains!AA41</f>
        <v>0.19972765260001923</v>
      </c>
      <c r="AB47">
        <f>Strains!AB41</f>
        <v>0.43817833359951924</v>
      </c>
      <c r="AC47">
        <f>Strains!AC41</f>
        <v>8.8344197360920904E-2</v>
      </c>
      <c r="AD47">
        <f>Strains!AD41</f>
        <v>1.1778617202647106</v>
      </c>
      <c r="AG47" s="1" t="s">
        <v>201</v>
      </c>
      <c r="AH47" s="1">
        <v>2.5</v>
      </c>
      <c r="AI47" s="1">
        <f t="shared" si="3"/>
        <v>-9</v>
      </c>
      <c r="AJ47" s="9">
        <f t="shared" si="4"/>
        <v>-90.074536007777439</v>
      </c>
      <c r="AK47" s="9">
        <f t="shared" si="5"/>
        <v>4.1656832481254638E-2</v>
      </c>
      <c r="AL47" s="9">
        <f t="shared" si="6"/>
        <v>1.0813494559030505</v>
      </c>
      <c r="AM47" s="9">
        <f t="shared" si="7"/>
        <v>0.11698967944001247</v>
      </c>
      <c r="AN47">
        <f t="shared" si="8"/>
        <v>1.1720643175794683</v>
      </c>
      <c r="AO47">
        <f t="shared" si="9"/>
        <v>4.2459783165882392E-4</v>
      </c>
      <c r="AP47" s="10">
        <f t="shared" si="10"/>
        <v>2131.1976835377232</v>
      </c>
      <c r="AQ47" s="10">
        <f t="shared" si="11"/>
        <v>369.82512169140182</v>
      </c>
      <c r="AR47" s="9">
        <f t="shared" si="13"/>
        <v>-90.32</v>
      </c>
      <c r="AS47">
        <f t="shared" si="12"/>
        <v>1.16957172901985</v>
      </c>
    </row>
    <row r="48" spans="1:45">
      <c r="A48">
        <f>Strains!A42</f>
        <v>41</v>
      </c>
      <c r="B48">
        <f>Strains!B42</f>
        <v>41</v>
      </c>
      <c r="C48">
        <f>Strains!C42</f>
        <v>980051</v>
      </c>
      <c r="D48">
        <f>Strains!D42</f>
        <v>41645.384285763888</v>
      </c>
      <c r="E48">
        <f>Strains!E42</f>
        <v>71.88</v>
      </c>
      <c r="F48">
        <f>Strains!F42</f>
        <v>35.94</v>
      </c>
      <c r="G48">
        <f>Strains!G42</f>
        <v>-45</v>
      </c>
      <c r="H48">
        <f>Strains!H42</f>
        <v>-90.2</v>
      </c>
      <c r="I48">
        <f>Strains!I42</f>
        <v>17</v>
      </c>
      <c r="J48">
        <f>Strains!J42</f>
        <v>-22.95</v>
      </c>
      <c r="K48">
        <f>Strains!K42</f>
        <v>-20.834</v>
      </c>
      <c r="L48">
        <f>Strains!L42</f>
        <v>6</v>
      </c>
      <c r="M48">
        <f>Strains!M42</f>
        <v>0</v>
      </c>
      <c r="N48" t="str">
        <f>Strains!N42</f>
        <v>OFF</v>
      </c>
      <c r="O48">
        <f>Strains!O42</f>
        <v>32</v>
      </c>
      <c r="P48">
        <f>Strains!P42</f>
        <v>800000</v>
      </c>
      <c r="Q48">
        <f>Strains!Q42</f>
        <v>3949</v>
      </c>
      <c r="R48">
        <f>Strains!R42</f>
        <v>733</v>
      </c>
      <c r="S48">
        <f>Strains!S42</f>
        <v>440</v>
      </c>
      <c r="T48">
        <f>Strains!T42</f>
        <v>2.2684118991363467</v>
      </c>
      <c r="U48">
        <f>Strains!U42</f>
        <v>0.19340241289495305</v>
      </c>
      <c r="V48">
        <f>Strains!V42</f>
        <v>-90.060883795855361</v>
      </c>
      <c r="W48">
        <f>Strains!W42</f>
        <v>4.3584831634952928E-2</v>
      </c>
      <c r="X48">
        <f>Strains!X42</f>
        <v>1.057703645231258</v>
      </c>
      <c r="Y48">
        <f>Strains!Y42</f>
        <v>0.1204124978519738</v>
      </c>
      <c r="Z48">
        <f>Strains!Z42</f>
        <v>6.9659664458339652</v>
      </c>
      <c r="AA48">
        <f>Strains!AA42</f>
        <v>0.16664244595356437</v>
      </c>
      <c r="AB48">
        <f>Strains!AB42</f>
        <v>0.5004266084656066</v>
      </c>
      <c r="AC48">
        <f>Strains!AC42</f>
        <v>7.5754703855846595E-2</v>
      </c>
      <c r="AD48">
        <f>Strains!AD42</f>
        <v>1.0281748418633265</v>
      </c>
      <c r="AG48" s="1" t="s">
        <v>201</v>
      </c>
      <c r="AH48" s="1">
        <v>2.5</v>
      </c>
      <c r="AI48" s="1">
        <f t="shared" si="3"/>
        <v>-6</v>
      </c>
      <c r="AJ48" s="9">
        <f t="shared" si="4"/>
        <v>-90.060883795855361</v>
      </c>
      <c r="AK48" s="9">
        <f t="shared" si="5"/>
        <v>4.3584831634952928E-2</v>
      </c>
      <c r="AL48" s="9">
        <f t="shared" si="6"/>
        <v>1.057703645231258</v>
      </c>
      <c r="AM48" s="9">
        <f t="shared" si="7"/>
        <v>0.1204124978519738</v>
      </c>
      <c r="AN48">
        <f t="shared" si="8"/>
        <v>1.1722034202672342</v>
      </c>
      <c r="AO48">
        <f t="shared" si="9"/>
        <v>4.4441928117211482E-4</v>
      </c>
      <c r="AP48" s="10">
        <f t="shared" si="10"/>
        <v>2250.1324049528271</v>
      </c>
      <c r="AQ48" s="10">
        <f t="shared" si="11"/>
        <v>387.14302409563106</v>
      </c>
      <c r="AR48" s="9">
        <f t="shared" si="13"/>
        <v>-90.32</v>
      </c>
      <c r="AS48">
        <f t="shared" si="12"/>
        <v>1.16957172901985</v>
      </c>
    </row>
    <row r="49" spans="1:45">
      <c r="A49">
        <f>Strains!A43</f>
        <v>42</v>
      </c>
      <c r="B49">
        <f>Strains!B43</f>
        <v>42</v>
      </c>
      <c r="C49">
        <f>Strains!C43</f>
        <v>980051</v>
      </c>
      <c r="D49">
        <f>Strains!D43</f>
        <v>41645.43009490741</v>
      </c>
      <c r="E49">
        <f>Strains!E43</f>
        <v>71.88</v>
      </c>
      <c r="F49">
        <f>Strains!F43</f>
        <v>35.94</v>
      </c>
      <c r="G49">
        <f>Strains!G43</f>
        <v>-45</v>
      </c>
      <c r="H49">
        <f>Strains!H43</f>
        <v>-90.2</v>
      </c>
      <c r="I49">
        <f>Strains!I43</f>
        <v>17</v>
      </c>
      <c r="J49">
        <f>Strains!J43</f>
        <v>-22.95</v>
      </c>
      <c r="K49">
        <f>Strains!K43</f>
        <v>-21.065999999999999</v>
      </c>
      <c r="L49">
        <f>Strains!L43</f>
        <v>3</v>
      </c>
      <c r="M49">
        <f>Strains!M43</f>
        <v>0</v>
      </c>
      <c r="N49" t="str">
        <f>Strains!N43</f>
        <v>OFF</v>
      </c>
      <c r="O49">
        <f>Strains!O43</f>
        <v>32</v>
      </c>
      <c r="P49">
        <f>Strains!P43</f>
        <v>800000</v>
      </c>
      <c r="Q49">
        <f>Strains!Q43</f>
        <v>3948</v>
      </c>
      <c r="R49">
        <f>Strains!R43</f>
        <v>762</v>
      </c>
      <c r="S49">
        <f>Strains!S43</f>
        <v>448</v>
      </c>
      <c r="T49">
        <f>Strains!T43</f>
        <v>2.6148178299763476</v>
      </c>
      <c r="U49">
        <f>Strains!U43</f>
        <v>0.22280422669326611</v>
      </c>
      <c r="V49">
        <f>Strains!V43</f>
        <v>-90.058310456542713</v>
      </c>
      <c r="W49">
        <f>Strains!W43</f>
        <v>4.0538795536516591E-2</v>
      </c>
      <c r="X49">
        <f>Strains!X43</f>
        <v>0.99924419784809171</v>
      </c>
      <c r="Y49">
        <f>Strains!Y43</f>
        <v>0.11020058470349625</v>
      </c>
      <c r="Z49">
        <f>Strains!Z43</f>
        <v>6.5897401796678459</v>
      </c>
      <c r="AA49">
        <f>Strains!AA43</f>
        <v>0.17701264056473381</v>
      </c>
      <c r="AB49">
        <f>Strains!AB43</f>
        <v>0.41450035809771996</v>
      </c>
      <c r="AC49">
        <f>Strains!AC43</f>
        <v>8.2489547816408368E-2</v>
      </c>
      <c r="AD49">
        <f>Strains!AD43</f>
        <v>1.2207267646183622</v>
      </c>
      <c r="AG49" s="1" t="s">
        <v>201</v>
      </c>
      <c r="AH49" s="1">
        <v>2.5</v>
      </c>
      <c r="AI49" s="1">
        <f t="shared" si="3"/>
        <v>-3</v>
      </c>
      <c r="AJ49" s="9">
        <f t="shared" si="4"/>
        <v>-90.058310456542713</v>
      </c>
      <c r="AK49" s="9">
        <f t="shared" si="5"/>
        <v>4.0538795536516591E-2</v>
      </c>
      <c r="AL49" s="9">
        <f t="shared" si="6"/>
        <v>0.99924419784809171</v>
      </c>
      <c r="AM49" s="9">
        <f t="shared" si="7"/>
        <v>0.11020058470349625</v>
      </c>
      <c r="AN49">
        <f t="shared" si="8"/>
        <v>1.1722296456403745</v>
      </c>
      <c r="AO49">
        <f t="shared" si="9"/>
        <v>4.1337126665630386E-4</v>
      </c>
      <c r="AP49" s="10">
        <f t="shared" si="10"/>
        <v>2272.5554616064023</v>
      </c>
      <c r="AQ49" s="10">
        <f t="shared" si="11"/>
        <v>360.58530502183703</v>
      </c>
      <c r="AR49" s="9">
        <f t="shared" si="13"/>
        <v>-90.32</v>
      </c>
      <c r="AS49">
        <f t="shared" si="12"/>
        <v>1.16957172901985</v>
      </c>
    </row>
    <row r="50" spans="1:45">
      <c r="A50">
        <f>Strains!A44</f>
        <v>43</v>
      </c>
      <c r="B50">
        <f>Strains!B44</f>
        <v>43</v>
      </c>
      <c r="C50">
        <f>Strains!C44</f>
        <v>980051</v>
      </c>
      <c r="D50">
        <f>Strains!D44</f>
        <v>41645.475889467591</v>
      </c>
      <c r="E50">
        <f>Strains!E44</f>
        <v>71.88</v>
      </c>
      <c r="F50">
        <f>Strains!F44</f>
        <v>35.94</v>
      </c>
      <c r="G50">
        <f>Strains!G44</f>
        <v>-45</v>
      </c>
      <c r="H50">
        <f>Strains!H44</f>
        <v>-90.2</v>
      </c>
      <c r="I50">
        <f>Strains!I44</f>
        <v>17</v>
      </c>
      <c r="J50">
        <f>Strains!J44</f>
        <v>-22.95</v>
      </c>
      <c r="K50">
        <f>Strains!K44</f>
        <v>-21.064</v>
      </c>
      <c r="L50">
        <f>Strains!L44</f>
        <v>0</v>
      </c>
      <c r="M50">
        <f>Strains!M44</f>
        <v>0</v>
      </c>
      <c r="N50" t="str">
        <f>Strains!N44</f>
        <v>OFF</v>
      </c>
      <c r="O50">
        <f>Strains!O44</f>
        <v>32</v>
      </c>
      <c r="P50">
        <f>Strains!P44</f>
        <v>800000</v>
      </c>
      <c r="Q50">
        <f>Strains!Q44</f>
        <v>3964</v>
      </c>
      <c r="R50">
        <f>Strains!R44</f>
        <v>739</v>
      </c>
      <c r="S50">
        <f>Strains!S44</f>
        <v>433</v>
      </c>
      <c r="T50">
        <f>Strains!T44</f>
        <v>2.5461989701049812</v>
      </c>
      <c r="U50">
        <f>Strains!U44</f>
        <v>0.25757561889891745</v>
      </c>
      <c r="V50">
        <f>Strains!V44</f>
        <v>-90.129922791199689</v>
      </c>
      <c r="W50">
        <f>Strains!W44</f>
        <v>5.1873970444040407E-2</v>
      </c>
      <c r="X50">
        <f>Strains!X44</f>
        <v>1.0787396678017054</v>
      </c>
      <c r="Y50">
        <f>Strains!Y44</f>
        <v>0.1464396730156575</v>
      </c>
      <c r="Z50">
        <f>Strains!Z44</f>
        <v>6.8143311293066198</v>
      </c>
      <c r="AA50">
        <f>Strains!AA44</f>
        <v>0.23514307349364055</v>
      </c>
      <c r="AB50">
        <f>Strains!AB44</f>
        <v>0.54810941842740957</v>
      </c>
      <c r="AC50">
        <f>Strains!AC44</f>
        <v>0.10078592542878291</v>
      </c>
      <c r="AD50">
        <f>Strains!AD44</f>
        <v>1.3475731410059075</v>
      </c>
      <c r="AG50" s="1" t="s">
        <v>201</v>
      </c>
      <c r="AH50" s="1">
        <v>2.5</v>
      </c>
      <c r="AI50" s="1">
        <f t="shared" si="3"/>
        <v>0</v>
      </c>
      <c r="AJ50" s="9">
        <f t="shared" si="4"/>
        <v>-90.129922791199689</v>
      </c>
      <c r="AK50" s="9">
        <f t="shared" si="5"/>
        <v>5.1873970444040407E-2</v>
      </c>
      <c r="AL50" s="9">
        <f t="shared" si="6"/>
        <v>1.0787396678017054</v>
      </c>
      <c r="AM50" s="9">
        <f t="shared" si="7"/>
        <v>0.1464396730156575</v>
      </c>
      <c r="AN50">
        <f t="shared" si="8"/>
        <v>1.1715004894306937</v>
      </c>
      <c r="AO50">
        <f t="shared" si="9"/>
        <v>5.2804405087525375E-4</v>
      </c>
      <c r="AP50" s="10">
        <f t="shared" si="10"/>
        <v>1649.1168202741692</v>
      </c>
      <c r="AQ50" s="10">
        <f t="shared" si="11"/>
        <v>457.20067403084067</v>
      </c>
      <c r="AR50" s="9">
        <f t="shared" si="13"/>
        <v>-90.32</v>
      </c>
      <c r="AS50">
        <f t="shared" si="12"/>
        <v>1.16957172901985</v>
      </c>
    </row>
    <row r="51" spans="1:45">
      <c r="A51">
        <f>Strains!A45</f>
        <v>44</v>
      </c>
      <c r="B51">
        <f>Strains!B45</f>
        <v>44</v>
      </c>
      <c r="C51">
        <f>Strains!C45</f>
        <v>980051</v>
      </c>
      <c r="D51">
        <f>Strains!D45</f>
        <v>41645.521865393515</v>
      </c>
      <c r="E51">
        <f>Strains!E45</f>
        <v>71.88</v>
      </c>
      <c r="F51">
        <f>Strains!F45</f>
        <v>35.94</v>
      </c>
      <c r="G51">
        <f>Strains!G45</f>
        <v>-45</v>
      </c>
      <c r="H51">
        <f>Strains!H45</f>
        <v>-90.2</v>
      </c>
      <c r="I51">
        <f>Strains!I45</f>
        <v>17</v>
      </c>
      <c r="J51">
        <f>Strains!J45</f>
        <v>-22.95</v>
      </c>
      <c r="K51">
        <f>Strains!K45</f>
        <v>-20.927</v>
      </c>
      <c r="L51">
        <f>Strains!L45</f>
        <v>-3</v>
      </c>
      <c r="M51">
        <f>Strains!M45</f>
        <v>0</v>
      </c>
      <c r="N51" t="str">
        <f>Strains!N45</f>
        <v>OFF</v>
      </c>
      <c r="O51">
        <f>Strains!O45</f>
        <v>32</v>
      </c>
      <c r="P51">
        <f>Strains!P45</f>
        <v>800000</v>
      </c>
      <c r="Q51">
        <f>Strains!Q45</f>
        <v>3981</v>
      </c>
      <c r="R51">
        <f>Strains!R45</f>
        <v>810</v>
      </c>
      <c r="S51">
        <f>Strains!S45</f>
        <v>431</v>
      </c>
      <c r="T51">
        <f>Strains!T45</f>
        <v>2.436864535491587</v>
      </c>
      <c r="U51">
        <f>Strains!U45</f>
        <v>0.16211783940169427</v>
      </c>
      <c r="V51">
        <f>Strains!V45</f>
        <v>-90.065164728292658</v>
      </c>
      <c r="W51">
        <f>Strains!W45</f>
        <v>2.5260318962581071E-2</v>
      </c>
      <c r="X51">
        <f>Strains!X45</f>
        <v>0.80833958289815644</v>
      </c>
      <c r="Y51">
        <f>Strains!Y45</f>
        <v>6.5427434929667003E-2</v>
      </c>
      <c r="Z51">
        <f>Strains!Z45</f>
        <v>5.3583020944592485</v>
      </c>
      <c r="AA51">
        <f>Strains!AA45</f>
        <v>0.10627006091022283</v>
      </c>
      <c r="AB51">
        <f>Strains!AB45</f>
        <v>0.3998181260373041</v>
      </c>
      <c r="AC51">
        <f>Strains!AC45</f>
        <v>5.2393674913090944E-2</v>
      </c>
      <c r="AD51">
        <f>Strains!AD45</f>
        <v>0.99893014787931567</v>
      </c>
      <c r="AG51" s="1" t="s">
        <v>201</v>
      </c>
      <c r="AH51" s="1">
        <v>2.5</v>
      </c>
      <c r="AI51" s="1">
        <f t="shared" ref="AI51:AI52" si="14">-L51</f>
        <v>3</v>
      </c>
      <c r="AJ51" s="9">
        <f t="shared" ref="AJ51:AJ52" si="15">V51</f>
        <v>-90.065164728292658</v>
      </c>
      <c r="AK51" s="9">
        <f t="shared" ref="AK51:AK52" si="16">W51</f>
        <v>2.5260318962581071E-2</v>
      </c>
      <c r="AL51" s="9">
        <f t="shared" ref="AL51:AL52" si="17">X51</f>
        <v>0.80833958289815644</v>
      </c>
      <c r="AM51" s="9">
        <f t="shared" ref="AM51:AM52" si="18">Y51</f>
        <v>6.5427434929667003E-2</v>
      </c>
      <c r="AN51">
        <f t="shared" ref="AN51:AN52" si="19">ABS(lambda/2/SIN(RADIANS(AJ51-phi0)/2))</f>
        <v>1.1721597964084962</v>
      </c>
      <c r="AO51">
        <f t="shared" ref="AO51:AO52" si="20">ABS(lambda/2/SIN(RADIANS(AJ51+AK51-phi0)/2))-AN51</f>
        <v>2.5748009615034206E-4</v>
      </c>
      <c r="AP51" s="10">
        <f t="shared" ref="AP51:AP52" si="21">(AN51-AS51)/AS51*1000000</f>
        <v>2212.8334025439913</v>
      </c>
      <c r="AQ51" s="10">
        <f t="shared" ref="AQ51:AQ52" si="22">(SIN(RADIANS(AR51/2))/SIN(RADIANS((AJ51+AK51)/2))-1)*1000000-AP51</f>
        <v>226.77024670312176</v>
      </c>
      <c r="AR51" s="9">
        <f t="shared" ref="AR51:AR52" si="23">VLOOKUP(AG51,$AH$1:$AI$4,2,FALSE)</f>
        <v>-90.32</v>
      </c>
      <c r="AS51">
        <f t="shared" ref="AS51:AS52" si="24">ABS(lambda/2/SIN(RADIANS(AR51-phi0)/2))</f>
        <v>1.16957172901985</v>
      </c>
    </row>
    <row r="52" spans="1:45">
      <c r="A52">
        <f>Strains!A46</f>
        <v>45</v>
      </c>
      <c r="B52">
        <f>Strains!B46</f>
        <v>45</v>
      </c>
      <c r="C52">
        <f>Strains!C46</f>
        <v>980051</v>
      </c>
      <c r="D52">
        <f>Strains!D46</f>
        <v>41645.568066435182</v>
      </c>
      <c r="E52">
        <f>Strains!E46</f>
        <v>71.88</v>
      </c>
      <c r="F52">
        <f>Strains!F46</f>
        <v>35.94</v>
      </c>
      <c r="G52">
        <f>Strains!G46</f>
        <v>-45</v>
      </c>
      <c r="H52">
        <f>Strains!H46</f>
        <v>-90.2</v>
      </c>
      <c r="I52">
        <f>Strains!I46</f>
        <v>17</v>
      </c>
      <c r="J52">
        <f>Strains!J46</f>
        <v>-22.95</v>
      </c>
      <c r="K52">
        <f>Strains!K46</f>
        <v>-20.54</v>
      </c>
      <c r="L52">
        <f>Strains!L46</f>
        <v>-6</v>
      </c>
      <c r="M52">
        <f>Strains!M46</f>
        <v>0</v>
      </c>
      <c r="N52" t="str">
        <f>Strains!N46</f>
        <v>OFF</v>
      </c>
      <c r="O52">
        <f>Strains!O46</f>
        <v>32</v>
      </c>
      <c r="P52">
        <f>Strains!P46</f>
        <v>800000</v>
      </c>
      <c r="Q52">
        <f>Strains!Q46</f>
        <v>3986</v>
      </c>
      <c r="R52">
        <f>Strains!R46</f>
        <v>743</v>
      </c>
      <c r="S52">
        <f>Strains!S46</f>
        <v>394</v>
      </c>
      <c r="T52">
        <f>Strains!T46</f>
        <v>2.5077992033818428</v>
      </c>
      <c r="U52">
        <f>Strains!U46</f>
        <v>0.21256997227801144</v>
      </c>
      <c r="V52">
        <f>Strains!V46</f>
        <v>-90.167541205128146</v>
      </c>
      <c r="W52">
        <f>Strains!W46</f>
        <v>4.1671304322141993E-2</v>
      </c>
      <c r="X52">
        <f>Strains!X46</f>
        <v>1.0351638078315986</v>
      </c>
      <c r="Y52">
        <f>Strains!Y46</f>
        <v>0.11742736755852615</v>
      </c>
      <c r="Z52">
        <f>Strains!Z46</f>
        <v>6.6743781938174882</v>
      </c>
      <c r="AA52">
        <f>Strains!AA46</f>
        <v>0.19289643314476926</v>
      </c>
      <c r="AB52">
        <f>Strains!AB46</f>
        <v>0.51953513803160278</v>
      </c>
      <c r="AC52">
        <f>Strains!AC46</f>
        <v>8.2142786016544872E-2</v>
      </c>
      <c r="AD52">
        <f>Strains!AD46</f>
        <v>1.1388730876355388</v>
      </c>
      <c r="AG52" s="1" t="s">
        <v>201</v>
      </c>
      <c r="AH52" s="1">
        <v>2.5</v>
      </c>
      <c r="AI52" s="1">
        <f t="shared" si="14"/>
        <v>6</v>
      </c>
      <c r="AJ52" s="9">
        <f t="shared" si="15"/>
        <v>-90.167541205128146</v>
      </c>
      <c r="AK52" s="9">
        <f t="shared" si="16"/>
        <v>4.1671304322141993E-2</v>
      </c>
      <c r="AL52" s="9">
        <f t="shared" si="17"/>
        <v>1.0351638078315986</v>
      </c>
      <c r="AM52" s="9">
        <f t="shared" si="18"/>
        <v>0.11742736755852615</v>
      </c>
      <c r="AN52">
        <f t="shared" si="19"/>
        <v>1.1711180054962005</v>
      </c>
      <c r="AO52">
        <f t="shared" si="20"/>
        <v>4.2371400243834678E-4</v>
      </c>
      <c r="AP52" s="10">
        <f t="shared" si="21"/>
        <v>1322.0877676706259</v>
      </c>
      <c r="AQ52" s="10">
        <f t="shared" si="22"/>
        <v>366.86353072245629</v>
      </c>
      <c r="AR52" s="9">
        <f t="shared" si="23"/>
        <v>-90.32</v>
      </c>
      <c r="AS52">
        <f t="shared" si="24"/>
        <v>1.16957172901985</v>
      </c>
    </row>
    <row r="53" spans="1:45">
      <c r="A53">
        <f>Strains!A47</f>
        <v>46</v>
      </c>
      <c r="B53">
        <f>Strains!B47</f>
        <v>46</v>
      </c>
      <c r="C53">
        <f>Strains!C47</f>
        <v>980051</v>
      </c>
      <c r="D53">
        <f>Strains!D47</f>
        <v>41645.614293634259</v>
      </c>
      <c r="E53">
        <f>Strains!E47</f>
        <v>71.88</v>
      </c>
      <c r="F53">
        <f>Strains!F47</f>
        <v>35.94</v>
      </c>
      <c r="G53">
        <f>Strains!G47</f>
        <v>-45</v>
      </c>
      <c r="H53">
        <f>Strains!H47</f>
        <v>-90.2</v>
      </c>
      <c r="I53">
        <f>Strains!I47</f>
        <v>17</v>
      </c>
      <c r="J53">
        <f>Strains!J47</f>
        <v>-22.95</v>
      </c>
      <c r="K53">
        <f>Strains!K47</f>
        <v>-20.263999999999999</v>
      </c>
      <c r="L53">
        <f>Strains!L47</f>
        <v>-9</v>
      </c>
      <c r="M53">
        <f>Strains!M47</f>
        <v>0</v>
      </c>
      <c r="N53" t="str">
        <f>Strains!N47</f>
        <v>OFF</v>
      </c>
      <c r="O53">
        <f>Strains!O47</f>
        <v>32</v>
      </c>
      <c r="P53">
        <f>Strains!P47</f>
        <v>800000</v>
      </c>
      <c r="Q53">
        <f>Strains!Q47</f>
        <v>4013</v>
      </c>
      <c r="R53">
        <f>Strains!R47</f>
        <v>822</v>
      </c>
      <c r="S53">
        <f>Strains!S47</f>
        <v>430</v>
      </c>
      <c r="T53">
        <f>Strains!T47</f>
        <v>2.7860164642300704</v>
      </c>
      <c r="U53">
        <f>Strains!U47</f>
        <v>0.21914823173431319</v>
      </c>
      <c r="V53">
        <f>Strains!V47</f>
        <v>-90.014170298226105</v>
      </c>
      <c r="W53">
        <f>Strains!W47</f>
        <v>3.347520812643083E-2</v>
      </c>
      <c r="X53">
        <f>Strains!X47</f>
        <v>0.90252240060652267</v>
      </c>
      <c r="Y53">
        <f>Strains!Y47</f>
        <v>8.8375203233324151E-2</v>
      </c>
      <c r="Z53">
        <f>Strains!Z47</f>
        <v>5.9744265252514568</v>
      </c>
      <c r="AA53">
        <f>Strains!AA47</f>
        <v>0.15209761704651023</v>
      </c>
      <c r="AB53">
        <f>Strains!AB47</f>
        <v>0.44133499323387876</v>
      </c>
      <c r="AC53">
        <f>Strains!AC47</f>
        <v>7.5396595939452943E-2</v>
      </c>
      <c r="AD53">
        <f>Strains!AD47</f>
        <v>1.2557179687213673</v>
      </c>
      <c r="AG53" s="1" t="s">
        <v>201</v>
      </c>
      <c r="AH53" s="1">
        <v>2.5</v>
      </c>
      <c r="AI53" s="1">
        <f t="shared" ref="AI53:AI56" si="25">-L53</f>
        <v>9</v>
      </c>
      <c r="AJ53" s="9">
        <f t="shared" ref="AJ53:AJ56" si="26">V53</f>
        <v>-90.014170298226105</v>
      </c>
      <c r="AK53" s="9">
        <f t="shared" ref="AK53:AK56" si="27">W53</f>
        <v>3.347520812643083E-2</v>
      </c>
      <c r="AL53" s="9">
        <f t="shared" ref="AL53:AL56" si="28">X53</f>
        <v>0.90252240060652267</v>
      </c>
      <c r="AM53" s="9">
        <f t="shared" ref="AM53:AM56" si="29">Y53</f>
        <v>8.8375203233324151E-2</v>
      </c>
      <c r="AN53">
        <f t="shared" ref="AN53:AN56" si="30">ABS(lambda/2/SIN(RADIANS(AJ53-phi0)/2))</f>
        <v>1.1726797609515873</v>
      </c>
      <c r="AO53">
        <f t="shared" ref="AO53:AO56" si="31">ABS(lambda/2/SIN(RADIANS(AJ53+AK53-phi0)/2))-AN53</f>
        <v>3.4170707299541192E-4</v>
      </c>
      <c r="AP53" s="10">
        <f t="shared" ref="AP53:AP56" si="32">(AN53-AS53)/AS53*1000000</f>
        <v>2657.410276445401</v>
      </c>
      <c r="AQ53" s="10">
        <f t="shared" ref="AQ53:AQ56" si="33">(SIN(RADIANS(AR53/2))/SIN(RADIANS((AJ53+AK53)/2))-1)*1000000-AP53</f>
        <v>300.19340736852428</v>
      </c>
      <c r="AR53" s="9">
        <f t="shared" ref="AR53:AR56" si="34">VLOOKUP(AG53,$AH$1:$AI$4,2,FALSE)</f>
        <v>-90.32</v>
      </c>
      <c r="AS53">
        <f t="shared" ref="AS53:AS56" si="35">ABS(lambda/2/SIN(RADIANS(AR53-phi0)/2))</f>
        <v>1.16957172901985</v>
      </c>
    </row>
    <row r="54" spans="1:45">
      <c r="A54">
        <f>Strains!A48</f>
        <v>47</v>
      </c>
      <c r="B54">
        <f>Strains!B48</f>
        <v>47</v>
      </c>
      <c r="C54">
        <f>Strains!C48</f>
        <v>980051</v>
      </c>
      <c r="D54">
        <f>Strains!D48</f>
        <v>41645.660830555556</v>
      </c>
      <c r="E54">
        <f>Strains!E48</f>
        <v>71.88</v>
      </c>
      <c r="F54">
        <f>Strains!F48</f>
        <v>35.94</v>
      </c>
      <c r="G54">
        <f>Strains!G48</f>
        <v>-45</v>
      </c>
      <c r="H54">
        <f>Strains!H48</f>
        <v>-90.2</v>
      </c>
      <c r="I54">
        <f>Strains!I48</f>
        <v>17</v>
      </c>
      <c r="J54">
        <f>Strains!J48</f>
        <v>-22.95</v>
      </c>
      <c r="K54">
        <f>Strains!K48</f>
        <v>-20.367000000000001</v>
      </c>
      <c r="L54">
        <f>Strains!L48</f>
        <v>-12</v>
      </c>
      <c r="M54">
        <f>Strains!M48</f>
        <v>0</v>
      </c>
      <c r="N54" t="str">
        <f>Strains!N48</f>
        <v>OFF</v>
      </c>
      <c r="O54">
        <f>Strains!O48</f>
        <v>32</v>
      </c>
      <c r="P54">
        <f>Strains!P48</f>
        <v>800000</v>
      </c>
      <c r="Q54">
        <f>Strains!Q48</f>
        <v>4027</v>
      </c>
      <c r="R54">
        <f>Strains!R48</f>
        <v>820</v>
      </c>
      <c r="S54">
        <f>Strains!S48</f>
        <v>413</v>
      </c>
      <c r="T54">
        <f>Strains!T48</f>
        <v>2.6599676008810973</v>
      </c>
      <c r="U54">
        <f>Strains!U48</f>
        <v>0.20165224784734337</v>
      </c>
      <c r="V54">
        <f>Strains!V48</f>
        <v>-90.009501642857884</v>
      </c>
      <c r="W54">
        <f>Strains!W48</f>
        <v>2.9694361963241558E-2</v>
      </c>
      <c r="X54">
        <f>Strains!X48</f>
        <v>0.82784693512761176</v>
      </c>
      <c r="Y54">
        <f>Strains!Y48</f>
        <v>7.6312566998264025E-2</v>
      </c>
      <c r="Z54">
        <f>Strains!Z48</f>
        <v>5.5704234265746475</v>
      </c>
      <c r="AA54">
        <f>Strains!AA48</f>
        <v>0.13106231957618744</v>
      </c>
      <c r="AB54">
        <f>Strains!AB48</f>
        <v>0.35178955985613042</v>
      </c>
      <c r="AC54">
        <f>Strains!AC48</f>
        <v>6.594295271096573E-2</v>
      </c>
      <c r="AD54">
        <f>Strains!AD48</f>
        <v>1.2190445727586467</v>
      </c>
      <c r="AG54" s="1" t="s">
        <v>201</v>
      </c>
      <c r="AH54" s="1">
        <v>2.5</v>
      </c>
      <c r="AI54" s="1">
        <f t="shared" si="25"/>
        <v>12</v>
      </c>
      <c r="AJ54" s="9">
        <f t="shared" si="26"/>
        <v>-90.009501642857884</v>
      </c>
      <c r="AK54" s="9">
        <f t="shared" si="27"/>
        <v>2.9694361963241558E-2</v>
      </c>
      <c r="AL54" s="9">
        <f t="shared" si="28"/>
        <v>0.82784693512761176</v>
      </c>
      <c r="AM54" s="9">
        <f t="shared" si="29"/>
        <v>7.6312566998264025E-2</v>
      </c>
      <c r="AN54">
        <f t="shared" si="30"/>
        <v>1.1727273995386138</v>
      </c>
      <c r="AO54">
        <f t="shared" si="31"/>
        <v>3.0313510768320562E-4</v>
      </c>
      <c r="AP54" s="10">
        <f t="shared" si="32"/>
        <v>2698.1419270526048</v>
      </c>
      <c r="AQ54" s="10">
        <f t="shared" si="33"/>
        <v>267.23497689910619</v>
      </c>
      <c r="AR54" s="9">
        <f t="shared" si="34"/>
        <v>-90.32</v>
      </c>
      <c r="AS54">
        <f t="shared" si="35"/>
        <v>1.16957172901985</v>
      </c>
    </row>
    <row r="55" spans="1:45">
      <c r="A55">
        <f>Strains!A49</f>
        <v>48</v>
      </c>
      <c r="B55">
        <f>Strains!B49</f>
        <v>48</v>
      </c>
      <c r="C55">
        <f>Strains!C49</f>
        <v>980051</v>
      </c>
      <c r="D55">
        <f>Strains!D49</f>
        <v>41645.707545370373</v>
      </c>
      <c r="E55">
        <f>Strains!E49</f>
        <v>71.88</v>
      </c>
      <c r="F55">
        <f>Strains!F49</f>
        <v>35.94</v>
      </c>
      <c r="G55">
        <f>Strains!G49</f>
        <v>-45</v>
      </c>
      <c r="H55">
        <f>Strains!H49</f>
        <v>-90.2</v>
      </c>
      <c r="I55">
        <f>Strains!I49</f>
        <v>17</v>
      </c>
      <c r="J55">
        <f>Strains!J49</f>
        <v>-22.95</v>
      </c>
      <c r="K55">
        <f>Strains!K49</f>
        <v>-20.387</v>
      </c>
      <c r="L55">
        <f>Strains!L49</f>
        <v>-16</v>
      </c>
      <c r="M55">
        <f>Strains!M49</f>
        <v>0</v>
      </c>
      <c r="N55" t="str">
        <f>Strains!N49</f>
        <v>OFF</v>
      </c>
      <c r="O55">
        <f>Strains!O49</f>
        <v>32</v>
      </c>
      <c r="P55">
        <f>Strains!P49</f>
        <v>800000</v>
      </c>
      <c r="Q55">
        <f>Strains!Q49</f>
        <v>4009</v>
      </c>
      <c r="R55">
        <f>Strains!R49</f>
        <v>831</v>
      </c>
      <c r="S55">
        <f>Strains!S49</f>
        <v>417</v>
      </c>
      <c r="T55">
        <f>Strains!T49</f>
        <v>2.9899847958394092</v>
      </c>
      <c r="U55">
        <f>Strains!U49</f>
        <v>0.25648425290449473</v>
      </c>
      <c r="V55">
        <f>Strains!V49</f>
        <v>-90.200712296196144</v>
      </c>
      <c r="W55">
        <f>Strains!W49</f>
        <v>3.6312337735729561E-2</v>
      </c>
      <c r="X55">
        <f>Strains!X49</f>
        <v>0.91669888287121548</v>
      </c>
      <c r="Y55">
        <f>Strains!Y49</f>
        <v>9.9062044067479552E-2</v>
      </c>
      <c r="Z55">
        <f>Strains!Z49</f>
        <v>6.1401084211589652</v>
      </c>
      <c r="AA55">
        <f>Strains!AA49</f>
        <v>0.20342606116138678</v>
      </c>
      <c r="AB55">
        <f>Strains!AB49</f>
        <v>0.32123635230588493</v>
      </c>
      <c r="AC55">
        <f>Strains!AC49</f>
        <v>8.9396818059154351E-2</v>
      </c>
      <c r="AD55">
        <f>Strains!AD49</f>
        <v>1.4442464323173267</v>
      </c>
      <c r="AG55" s="1" t="s">
        <v>201</v>
      </c>
      <c r="AH55" s="1">
        <v>2.5</v>
      </c>
      <c r="AI55" s="1">
        <f t="shared" si="25"/>
        <v>16</v>
      </c>
      <c r="AJ55" s="9">
        <f t="shared" si="26"/>
        <v>-90.200712296196144</v>
      </c>
      <c r="AK55" s="9">
        <f t="shared" si="27"/>
        <v>3.6312337735729561E-2</v>
      </c>
      <c r="AL55" s="9">
        <f t="shared" si="28"/>
        <v>0.91669888287121548</v>
      </c>
      <c r="AM55" s="9">
        <f t="shared" si="29"/>
        <v>9.9062044067479552E-2</v>
      </c>
      <c r="AN55">
        <f t="shared" si="30"/>
        <v>1.1707810513650863</v>
      </c>
      <c r="AO55">
        <f t="shared" si="31"/>
        <v>3.6887826265341594E-4</v>
      </c>
      <c r="AP55" s="10">
        <f t="shared" si="32"/>
        <v>1033.9873264975029</v>
      </c>
      <c r="AQ55" s="10">
        <f t="shared" si="33"/>
        <v>319.06630202827705</v>
      </c>
      <c r="AR55" s="9">
        <f t="shared" si="34"/>
        <v>-90.32</v>
      </c>
      <c r="AS55">
        <f t="shared" si="35"/>
        <v>1.16957172901985</v>
      </c>
    </row>
    <row r="56" spans="1:45">
      <c r="A56">
        <f>Strains!A50</f>
        <v>49</v>
      </c>
      <c r="B56">
        <f>Strains!B50</f>
        <v>49</v>
      </c>
      <c r="C56">
        <f>Strains!C50</f>
        <v>980051</v>
      </c>
      <c r="D56">
        <f>Strains!D50</f>
        <v>41645.75405625</v>
      </c>
      <c r="E56">
        <f>Strains!E50</f>
        <v>71.88</v>
      </c>
      <c r="F56">
        <f>Strains!F50</f>
        <v>35.94</v>
      </c>
      <c r="G56">
        <f>Strains!G50</f>
        <v>-45</v>
      </c>
      <c r="H56">
        <f>Strains!H50</f>
        <v>-90.2</v>
      </c>
      <c r="I56">
        <f>Strains!I50</f>
        <v>17</v>
      </c>
      <c r="J56">
        <f>Strains!J50</f>
        <v>-22.95</v>
      </c>
      <c r="K56">
        <f>Strains!K50</f>
        <v>-20.486999999999998</v>
      </c>
      <c r="L56">
        <f>Strains!L50</f>
        <v>-24</v>
      </c>
      <c r="M56">
        <f>Strains!M50</f>
        <v>0</v>
      </c>
      <c r="N56" t="str">
        <f>Strains!N50</f>
        <v>OFF</v>
      </c>
      <c r="O56">
        <f>Strains!O50</f>
        <v>32</v>
      </c>
      <c r="P56">
        <f>Strains!P50</f>
        <v>800000</v>
      </c>
      <c r="Q56">
        <f>Strains!Q50</f>
        <v>4026</v>
      </c>
      <c r="R56">
        <f>Strains!R50</f>
        <v>803</v>
      </c>
      <c r="S56">
        <f>Strains!S50</f>
        <v>426</v>
      </c>
      <c r="T56">
        <f>Strains!T50</f>
        <v>2.8561579474263037</v>
      </c>
      <c r="U56">
        <f>Strains!U50</f>
        <v>0.18506868954052258</v>
      </c>
      <c r="V56">
        <f>Strains!V50</f>
        <v>-90.315353090528617</v>
      </c>
      <c r="W56">
        <f>Strains!W50</f>
        <v>2.82224259418348E-2</v>
      </c>
      <c r="X56">
        <f>Strains!X50</f>
        <v>0.93000404520060742</v>
      </c>
      <c r="Y56">
        <f>Strains!Y50</f>
        <v>7.8822565624235244E-2</v>
      </c>
      <c r="Z56">
        <f>Strains!Z50</f>
        <v>6.00040893528766</v>
      </c>
      <c r="AA56">
        <f>Strains!AA50</f>
        <v>0.16605568035252549</v>
      </c>
      <c r="AB56">
        <f>Strains!AB50</f>
        <v>0.50622975358994182</v>
      </c>
      <c r="AC56">
        <f>Strains!AC50</f>
        <v>6.9370197258290828E-2</v>
      </c>
      <c r="AD56">
        <f>Strains!AD50</f>
        <v>1.035526437636783</v>
      </c>
      <c r="AG56" s="1" t="s">
        <v>201</v>
      </c>
      <c r="AH56" s="1">
        <v>2.5</v>
      </c>
      <c r="AI56" s="1">
        <f t="shared" si="25"/>
        <v>24</v>
      </c>
      <c r="AJ56" s="9">
        <f t="shared" si="26"/>
        <v>-90.315353090528617</v>
      </c>
      <c r="AK56" s="9">
        <f t="shared" si="27"/>
        <v>2.82224259418348E-2</v>
      </c>
      <c r="AL56" s="9">
        <f t="shared" si="28"/>
        <v>0.93000404520060742</v>
      </c>
      <c r="AM56" s="9">
        <f t="shared" si="29"/>
        <v>7.8822565624235244E-2</v>
      </c>
      <c r="AN56">
        <f t="shared" si="30"/>
        <v>1.1696187682647128</v>
      </c>
      <c r="AO56">
        <f t="shared" si="31"/>
        <v>2.8580962011970357E-4</v>
      </c>
      <c r="AP56" s="10">
        <f t="shared" si="32"/>
        <v>40.219204770146106</v>
      </c>
      <c r="AQ56" s="10">
        <f t="shared" si="33"/>
        <v>245.14484752270079</v>
      </c>
      <c r="AR56" s="9">
        <f t="shared" si="34"/>
        <v>-90.32</v>
      </c>
      <c r="AS56">
        <f t="shared" si="35"/>
        <v>1.16957172901985</v>
      </c>
    </row>
    <row r="59" spans="1:45">
      <c r="A59">
        <f>A25</f>
        <v>18</v>
      </c>
      <c r="B59">
        <f t="shared" ref="B59:AD59" si="36">B25</f>
        <v>18</v>
      </c>
      <c r="C59">
        <f t="shared" si="36"/>
        <v>980051</v>
      </c>
      <c r="D59">
        <f t="shared" si="36"/>
        <v>41644.361196759259</v>
      </c>
      <c r="E59">
        <f t="shared" si="36"/>
        <v>71.88</v>
      </c>
      <c r="F59">
        <f t="shared" si="36"/>
        <v>35.94</v>
      </c>
      <c r="G59">
        <f t="shared" si="36"/>
        <v>-45</v>
      </c>
      <c r="H59">
        <f t="shared" si="36"/>
        <v>-90.2</v>
      </c>
      <c r="I59">
        <f t="shared" si="36"/>
        <v>12</v>
      </c>
      <c r="J59">
        <f t="shared" si="36"/>
        <v>-22.95</v>
      </c>
      <c r="K59">
        <f t="shared" si="36"/>
        <v>-23.393999999999998</v>
      </c>
      <c r="L59">
        <f t="shared" si="36"/>
        <v>0</v>
      </c>
      <c r="M59">
        <f t="shared" si="36"/>
        <v>0</v>
      </c>
      <c r="N59" t="str">
        <f t="shared" si="36"/>
        <v>OFF</v>
      </c>
      <c r="O59">
        <f t="shared" si="36"/>
        <v>32</v>
      </c>
      <c r="P59">
        <f t="shared" si="36"/>
        <v>800000</v>
      </c>
      <c r="Q59">
        <f t="shared" si="36"/>
        <v>3988</v>
      </c>
      <c r="R59">
        <f t="shared" si="36"/>
        <v>740</v>
      </c>
      <c r="S59">
        <f t="shared" si="36"/>
        <v>420</v>
      </c>
      <c r="T59">
        <f t="shared" si="36"/>
        <v>3.3692130648197209</v>
      </c>
      <c r="U59">
        <f t="shared" si="36"/>
        <v>0.2652545776658104</v>
      </c>
      <c r="V59">
        <f t="shared" si="36"/>
        <v>-90.112537735015039</v>
      </c>
      <c r="W59">
        <f t="shared" si="36"/>
        <v>5.0337604441690012E-2</v>
      </c>
      <c r="X59">
        <f t="shared" si="36"/>
        <v>1.4550502336566999</v>
      </c>
      <c r="Y59">
        <f t="shared" si="36"/>
        <v>0.16821677541515437</v>
      </c>
      <c r="Z59">
        <f t="shared" si="36"/>
        <v>8.943817859061312</v>
      </c>
      <c r="AA59">
        <f t="shared" si="36"/>
        <v>0.33618794215047793</v>
      </c>
      <c r="AB59">
        <f t="shared" si="36"/>
        <v>0.90716814650273669</v>
      </c>
      <c r="AC59">
        <f t="shared" si="36"/>
        <v>0.11343283656378944</v>
      </c>
      <c r="AD59">
        <f t="shared" si="36"/>
        <v>0.88482107380904784</v>
      </c>
      <c r="AG59" s="1" t="s">
        <v>201</v>
      </c>
      <c r="AH59" s="1">
        <v>0.15</v>
      </c>
      <c r="AI59" s="1">
        <f t="shared" ref="AI59" si="37">-L59</f>
        <v>0</v>
      </c>
      <c r="AJ59" s="9">
        <f t="shared" ref="AJ59" si="38">V59</f>
        <v>-90.112537735015039</v>
      </c>
      <c r="AK59" s="9">
        <f t="shared" ref="AK59" si="39">W59</f>
        <v>5.0337604441690012E-2</v>
      </c>
      <c r="AL59" s="9">
        <f t="shared" ref="AL59" si="40">X59</f>
        <v>1.4550502336566999</v>
      </c>
      <c r="AM59" s="9">
        <f t="shared" ref="AM59" si="41">Y59</f>
        <v>0.16821677541515437</v>
      </c>
      <c r="AN59">
        <f t="shared" ref="AN59" si="42">ABS(lambda/2/SIN(RADIANS(AJ59-phi0)/2))</f>
        <v>1.1716773784865837</v>
      </c>
      <c r="AO59">
        <f t="shared" ref="AO59" si="43">ABS(lambda/2/SIN(RADIANS(AJ59+AK59-phi0)/2))-AN59</f>
        <v>5.126274541593645E-4</v>
      </c>
      <c r="AP59" s="10">
        <f t="shared" ref="AP59" si="44">(AN59-AS59)/AS59*1000000</f>
        <v>1800.3594089080559</v>
      </c>
      <c r="AQ59" s="10">
        <f t="shared" ref="AQ59" si="45">(SIN(RADIANS(AR59/2))/SIN(RADIANS((AJ59+AK59)/2))-1)*1000000-AP59</f>
        <v>444.39535048062248</v>
      </c>
      <c r="AR59" s="9">
        <f t="shared" ref="AR59" si="46">VLOOKUP(AG59,$AH$1:$AI$4,2,FALSE)</f>
        <v>-90.32</v>
      </c>
      <c r="AS59">
        <f t="shared" ref="AS59" si="47">ABS(lambda/2/SIN(RADIANS(AR59-phi0)/2))</f>
        <v>1.16957172901985</v>
      </c>
    </row>
    <row r="60" spans="1:45">
      <c r="A60">
        <f>Strains!A52</f>
        <v>51</v>
      </c>
      <c r="B60">
        <f>Strains!B52</f>
        <v>51</v>
      </c>
      <c r="C60">
        <f>Strains!C52</f>
        <v>980051</v>
      </c>
      <c r="D60">
        <f>Strains!D52</f>
        <v>41645.800923495372</v>
      </c>
      <c r="E60">
        <f>Strains!E52</f>
        <v>71.88</v>
      </c>
      <c r="F60">
        <f>Strains!F52</f>
        <v>35.94</v>
      </c>
      <c r="G60">
        <f>Strains!G52</f>
        <v>-45</v>
      </c>
      <c r="H60">
        <f>Strains!H52</f>
        <v>-90.2</v>
      </c>
      <c r="I60">
        <f>Strains!I52</f>
        <v>13</v>
      </c>
      <c r="J60">
        <f>Strains!J52</f>
        <v>-22.95</v>
      </c>
      <c r="K60">
        <f>Strains!K52</f>
        <v>-23.114000000000001</v>
      </c>
      <c r="L60">
        <f>Strains!L52</f>
        <v>0</v>
      </c>
      <c r="M60">
        <f>Strains!M52</f>
        <v>0</v>
      </c>
      <c r="N60" t="str">
        <f>Strains!N52</f>
        <v>OFF</v>
      </c>
      <c r="O60">
        <f>Strains!O52</f>
        <v>32</v>
      </c>
      <c r="P60">
        <f>Strains!P52</f>
        <v>800000</v>
      </c>
      <c r="Q60">
        <f>Strains!Q52</f>
        <v>4029</v>
      </c>
      <c r="R60">
        <f>Strains!R52</f>
        <v>781</v>
      </c>
      <c r="S60">
        <f>Strains!S52</f>
        <v>379</v>
      </c>
      <c r="T60">
        <f>Strains!T52</f>
        <v>2.8778121004751851</v>
      </c>
      <c r="U60">
        <f>Strains!U52</f>
        <v>0.21408210073644679</v>
      </c>
      <c r="V60">
        <f>Strains!V52</f>
        <v>-90.114939641617781</v>
      </c>
      <c r="W60">
        <f>Strains!W52</f>
        <v>3.7692064374575118E-2</v>
      </c>
      <c r="X60">
        <f>Strains!X52</f>
        <v>1.0574825546901718</v>
      </c>
      <c r="Y60">
        <f>Strains!Y52</f>
        <v>0.10469594247932375</v>
      </c>
      <c r="Z60">
        <f>Strains!Z52</f>
        <v>6.9294990536344745</v>
      </c>
      <c r="AA60">
        <f>Strains!AA52</f>
        <v>0.18929050549480264</v>
      </c>
      <c r="AB60">
        <f>Strains!AB52</f>
        <v>0.51538418969176436</v>
      </c>
      <c r="AC60">
        <f>Strains!AC52</f>
        <v>8.2519884098281149E-2</v>
      </c>
      <c r="AD60">
        <f>Strains!AD52</f>
        <v>1.1154961928368017</v>
      </c>
      <c r="AG60" s="1" t="s">
        <v>201</v>
      </c>
      <c r="AH60" s="1">
        <v>0.45</v>
      </c>
      <c r="AI60" s="1">
        <f t="shared" ref="AI60" si="48">-L60</f>
        <v>0</v>
      </c>
      <c r="AJ60" s="9">
        <f t="shared" ref="AJ60" si="49">V60</f>
        <v>-90.114939641617781</v>
      </c>
      <c r="AK60" s="9">
        <f t="shared" ref="AK60" si="50">W60</f>
        <v>3.7692064374575118E-2</v>
      </c>
      <c r="AL60" s="9">
        <f t="shared" ref="AL60" si="51">X60</f>
        <v>1.0574825546901718</v>
      </c>
      <c r="AM60" s="9">
        <f t="shared" ref="AM60" si="52">Y60</f>
        <v>0.10469594247932375</v>
      </c>
      <c r="AN60">
        <f t="shared" ref="AN60" si="53">ABS(lambda/2/SIN(RADIANS(AJ60-phi0)/2))</f>
        <v>1.1716529348386222</v>
      </c>
      <c r="AO60">
        <f t="shared" ref="AO60" si="54">ABS(lambda/2/SIN(RADIANS(AJ60+AK60-phi0)/2))-AN60</f>
        <v>3.837604096437186E-4</v>
      </c>
      <c r="AP60" s="10">
        <f t="shared" ref="AP60" si="55">(AN60-AS60)/AS60*1000000</f>
        <v>1779.4597519182382</v>
      </c>
      <c r="AQ60" s="10">
        <f t="shared" ref="AQ60" si="56">(SIN(RADIANS(AR60/2))/SIN(RADIANS((AJ60+AK60)/2))-1)*1000000-AP60</f>
        <v>333.85517381128761</v>
      </c>
      <c r="AR60" s="9">
        <f t="shared" ref="AR60" si="57">VLOOKUP(AG60,$AH$1:$AI$4,2,FALSE)</f>
        <v>-90.32</v>
      </c>
      <c r="AS60">
        <f t="shared" ref="AS60" si="58">ABS(lambda/2/SIN(RADIANS(AR60-phi0)/2))</f>
        <v>1.16957172901985</v>
      </c>
    </row>
    <row r="61" spans="1:45">
      <c r="A61">
        <f>Strains!A53</f>
        <v>52</v>
      </c>
      <c r="B61">
        <f>Strains!B53</f>
        <v>52</v>
      </c>
      <c r="C61">
        <f>Strains!C53</f>
        <v>980051</v>
      </c>
      <c r="D61">
        <f>Strains!D53</f>
        <v>41645.847751851848</v>
      </c>
      <c r="E61">
        <f>Strains!E53</f>
        <v>71.88</v>
      </c>
      <c r="F61">
        <f>Strains!F53</f>
        <v>35.94</v>
      </c>
      <c r="G61">
        <f>Strains!G53</f>
        <v>-45</v>
      </c>
      <c r="H61">
        <f>Strains!H53</f>
        <v>-90.2</v>
      </c>
      <c r="I61">
        <f>Strains!I53</f>
        <v>13</v>
      </c>
      <c r="J61">
        <f>Strains!J53</f>
        <v>-22.95</v>
      </c>
      <c r="K61">
        <f>Strains!K53</f>
        <v>-22.814</v>
      </c>
      <c r="L61">
        <f>Strains!L53</f>
        <v>0</v>
      </c>
      <c r="M61">
        <f>Strains!M53</f>
        <v>0</v>
      </c>
      <c r="N61" t="str">
        <f>Strains!N53</f>
        <v>OFF</v>
      </c>
      <c r="O61">
        <f>Strains!O53</f>
        <v>32</v>
      </c>
      <c r="P61">
        <f>Strains!P53</f>
        <v>800000</v>
      </c>
      <c r="Q61">
        <f>Strains!Q53</f>
        <v>3978</v>
      </c>
      <c r="R61">
        <f>Strains!R53</f>
        <v>778</v>
      </c>
      <c r="S61">
        <f>Strains!S53</f>
        <v>437</v>
      </c>
      <c r="T61">
        <f>Strains!T53</f>
        <v>2.9935439883188733</v>
      </c>
      <c r="U61">
        <f>Strains!U53</f>
        <v>0.26802261624637858</v>
      </c>
      <c r="V61">
        <f>Strains!V53</f>
        <v>-90.12865970823178</v>
      </c>
      <c r="W61">
        <f>Strains!W53</f>
        <v>5.1164260037430763E-2</v>
      </c>
      <c r="X61">
        <f>Strains!X53</f>
        <v>1.1893819372576122</v>
      </c>
      <c r="Y61">
        <f>Strains!Y53</f>
        <v>0.15009145855144634</v>
      </c>
      <c r="Z61">
        <f>Strains!Z53</f>
        <v>7.3709963573745876</v>
      </c>
      <c r="AA61">
        <f>Strains!AA53</f>
        <v>0.27566544903067219</v>
      </c>
      <c r="AB61">
        <f>Strains!AB53</f>
        <v>0.74720618429022101</v>
      </c>
      <c r="AC61">
        <f>Strains!AC53</f>
        <v>0.11146623733311442</v>
      </c>
      <c r="AD61">
        <f>Strains!AD53</f>
        <v>1.2645976375090384</v>
      </c>
      <c r="AG61" s="1" t="s">
        <v>201</v>
      </c>
      <c r="AH61" s="1">
        <v>0.75</v>
      </c>
      <c r="AI61" s="1">
        <f t="shared" ref="AI61:AI66" si="59">-L61</f>
        <v>0</v>
      </c>
      <c r="AJ61" s="9">
        <f t="shared" ref="AJ61:AJ66" si="60">V61</f>
        <v>-90.12865970823178</v>
      </c>
      <c r="AK61" s="9">
        <f t="shared" ref="AK61:AK66" si="61">W61</f>
        <v>5.1164260037430763E-2</v>
      </c>
      <c r="AL61" s="9">
        <f t="shared" ref="AL61:AL66" si="62">X61</f>
        <v>1.1893819372576122</v>
      </c>
      <c r="AM61" s="9">
        <f t="shared" ref="AM61:AM66" si="63">Y61</f>
        <v>0.15009145855144634</v>
      </c>
      <c r="AN61">
        <f t="shared" ref="AN61:AN66" si="64">ABS(lambda/2/SIN(RADIANS(AJ61-phi0)/2))</f>
        <v>1.171513338309613</v>
      </c>
      <c r="AO61">
        <f t="shared" ref="AO61:AO66" si="65">ABS(lambda/2/SIN(RADIANS(AJ61+AK61-phi0)/2))-AN61</f>
        <v>5.2083201398600565E-4</v>
      </c>
      <c r="AP61" s="10">
        <f t="shared" ref="AP61:AP66" si="66">(AN61-AS61)/AS61*1000000</f>
        <v>1660.1027894118197</v>
      </c>
      <c r="AQ61" s="10">
        <f t="shared" ref="AQ61:AQ66" si="67">(SIN(RADIANS(AR61/2))/SIN(RADIANS((AJ61+AK61)/2))-1)*1000000-AP61</f>
        <v>451.04741047090783</v>
      </c>
      <c r="AR61" s="9">
        <f t="shared" ref="AR61:AR66" si="68">VLOOKUP(AG61,$AH$1:$AI$4,2,FALSE)</f>
        <v>-90.32</v>
      </c>
      <c r="AS61">
        <f t="shared" ref="AS61:AS66" si="69">ABS(lambda/2/SIN(RADIANS(AR61-phi0)/2))</f>
        <v>1.16957172901985</v>
      </c>
    </row>
    <row r="62" spans="1:45">
      <c r="A62">
        <f>Strains!A54</f>
        <v>53</v>
      </c>
      <c r="B62">
        <f>Strains!B54</f>
        <v>53</v>
      </c>
      <c r="C62">
        <f>Strains!C54</f>
        <v>980051</v>
      </c>
      <c r="D62">
        <f>Strains!D54</f>
        <v>41645.893884143516</v>
      </c>
      <c r="E62">
        <f>Strains!E54</f>
        <v>71.88</v>
      </c>
      <c r="F62">
        <f>Strains!F54</f>
        <v>35.94</v>
      </c>
      <c r="G62">
        <f>Strains!G54</f>
        <v>-45</v>
      </c>
      <c r="H62">
        <f>Strains!H54</f>
        <v>-90.2</v>
      </c>
      <c r="I62">
        <f>Strains!I54</f>
        <v>13</v>
      </c>
      <c r="J62">
        <f>Strains!J54</f>
        <v>-22.95</v>
      </c>
      <c r="K62">
        <f>Strains!K54</f>
        <v>-22.513999999999999</v>
      </c>
      <c r="L62">
        <f>Strains!L54</f>
        <v>0</v>
      </c>
      <c r="M62">
        <f>Strains!M54</f>
        <v>0</v>
      </c>
      <c r="N62" t="str">
        <f>Strains!N54</f>
        <v>OFF</v>
      </c>
      <c r="O62">
        <f>Strains!O54</f>
        <v>32</v>
      </c>
      <c r="P62">
        <f>Strains!P54</f>
        <v>800000</v>
      </c>
      <c r="Q62">
        <f>Strains!Q54</f>
        <v>4010</v>
      </c>
      <c r="R62">
        <f>Strains!R54</f>
        <v>776</v>
      </c>
      <c r="S62">
        <f>Strains!S54</f>
        <v>448</v>
      </c>
      <c r="T62">
        <f>Strains!T54</f>
        <v>2.6776353883822339</v>
      </c>
      <c r="U62">
        <f>Strains!U54</f>
        <v>0.23835392289715909</v>
      </c>
      <c r="V62">
        <f>Strains!V54</f>
        <v>-90.11755952116475</v>
      </c>
      <c r="W62">
        <f>Strains!W54</f>
        <v>5.2499596063222659E-2</v>
      </c>
      <c r="X62">
        <f>Strains!X54</f>
        <v>1.233740968240171</v>
      </c>
      <c r="Y62">
        <f>Strains!Y54</f>
        <v>0.15848360033518358</v>
      </c>
      <c r="Z62">
        <f>Strains!Z54</f>
        <v>7.7955079634767603</v>
      </c>
      <c r="AA62">
        <f>Strains!AA54</f>
        <v>0.25698644847431912</v>
      </c>
      <c r="AB62">
        <f>Strains!AB54</f>
        <v>0.75596331334363098</v>
      </c>
      <c r="AC62">
        <f>Strains!AC54</f>
        <v>0.10151128220815255</v>
      </c>
      <c r="AD62">
        <f>Strains!AD54</f>
        <v>1.0796511298949327</v>
      </c>
      <c r="AG62" s="1" t="s">
        <v>201</v>
      </c>
      <c r="AH62" s="1">
        <v>1.05</v>
      </c>
      <c r="AI62" s="1">
        <f t="shared" si="59"/>
        <v>0</v>
      </c>
      <c r="AJ62" s="9">
        <f t="shared" si="60"/>
        <v>-90.11755952116475</v>
      </c>
      <c r="AK62" s="9">
        <f t="shared" si="61"/>
        <v>5.2499596063222659E-2</v>
      </c>
      <c r="AL62" s="9">
        <f t="shared" si="62"/>
        <v>1.233740968240171</v>
      </c>
      <c r="AM62" s="9">
        <f t="shared" si="63"/>
        <v>0.15848360033518358</v>
      </c>
      <c r="AN62">
        <f t="shared" si="64"/>
        <v>1.1716262746802459</v>
      </c>
      <c r="AO62">
        <f t="shared" si="65"/>
        <v>5.3458964279196053E-4</v>
      </c>
      <c r="AP62" s="10">
        <f t="shared" si="66"/>
        <v>1756.6649478760692</v>
      </c>
      <c r="AQ62" s="10">
        <f t="shared" si="67"/>
        <v>463.10544890560368</v>
      </c>
      <c r="AR62" s="9">
        <f t="shared" si="68"/>
        <v>-90.32</v>
      </c>
      <c r="AS62">
        <f t="shared" si="69"/>
        <v>1.16957172901985</v>
      </c>
    </row>
    <row r="63" spans="1:45">
      <c r="A63">
        <f>Strains!A55</f>
        <v>54</v>
      </c>
      <c r="B63">
        <f>Strains!B55</f>
        <v>54</v>
      </c>
      <c r="C63">
        <f>Strains!C55</f>
        <v>980051</v>
      </c>
      <c r="D63">
        <f>Strains!D55</f>
        <v>41645.940391435186</v>
      </c>
      <c r="E63">
        <f>Strains!E55</f>
        <v>71.88</v>
      </c>
      <c r="F63">
        <f>Strains!F55</f>
        <v>35.94</v>
      </c>
      <c r="G63">
        <f>Strains!G55</f>
        <v>-45</v>
      </c>
      <c r="H63">
        <f>Strains!H55</f>
        <v>-90.2</v>
      </c>
      <c r="I63">
        <f>Strains!I55</f>
        <v>13</v>
      </c>
      <c r="J63">
        <f>Strains!J55</f>
        <v>-22.95</v>
      </c>
      <c r="K63">
        <f>Strains!K55</f>
        <v>-22.213999999999999</v>
      </c>
      <c r="L63">
        <f>Strains!L55</f>
        <v>0</v>
      </c>
      <c r="M63">
        <f>Strains!M55</f>
        <v>0</v>
      </c>
      <c r="N63" t="str">
        <f>Strains!N55</f>
        <v>OFF</v>
      </c>
      <c r="O63">
        <f>Strains!O55</f>
        <v>32</v>
      </c>
      <c r="P63">
        <f>Strains!P55</f>
        <v>800000</v>
      </c>
      <c r="Q63">
        <f>Strains!Q55</f>
        <v>4060</v>
      </c>
      <c r="R63">
        <f>Strains!R55</f>
        <v>752</v>
      </c>
      <c r="S63">
        <f>Strains!S55</f>
        <v>373</v>
      </c>
      <c r="T63">
        <f>Strains!T55</f>
        <v>2.7788544386297329</v>
      </c>
      <c r="U63">
        <f>Strains!U55</f>
        <v>0.22235954074256103</v>
      </c>
      <c r="V63">
        <f>Strains!V55</f>
        <v>-90.112465918602254</v>
      </c>
      <c r="W63">
        <f>Strains!W55</f>
        <v>4.5631524788315093E-2</v>
      </c>
      <c r="X63">
        <f>Strains!X55</f>
        <v>1.1885406926044615</v>
      </c>
      <c r="Y63">
        <f>Strains!Y55</f>
        <v>0.13411010990478611</v>
      </c>
      <c r="Z63">
        <f>Strains!Z55</f>
        <v>7.7978880339641439</v>
      </c>
      <c r="AA63">
        <f>Strains!AA55</f>
        <v>0.22755254324804219</v>
      </c>
      <c r="AB63">
        <f>Strains!AB55</f>
        <v>0.60007071085170005</v>
      </c>
      <c r="AC63">
        <f>Strains!AC55</f>
        <v>9.2554227854137278E-2</v>
      </c>
      <c r="AD63">
        <f>Strains!AD55</f>
        <v>1.0448248248893157</v>
      </c>
      <c r="AG63" s="1" t="s">
        <v>201</v>
      </c>
      <c r="AH63" s="1">
        <v>1.35</v>
      </c>
      <c r="AI63" s="1">
        <f t="shared" si="59"/>
        <v>0</v>
      </c>
      <c r="AJ63" s="9">
        <f t="shared" si="60"/>
        <v>-90.112465918602254</v>
      </c>
      <c r="AK63" s="9">
        <f t="shared" si="61"/>
        <v>4.5631524788315093E-2</v>
      </c>
      <c r="AL63" s="9">
        <f t="shared" si="62"/>
        <v>1.1885406926044615</v>
      </c>
      <c r="AM63" s="9">
        <f t="shared" si="63"/>
        <v>0.13411010990478611</v>
      </c>
      <c r="AN63">
        <f t="shared" si="64"/>
        <v>1.1716781093692357</v>
      </c>
      <c r="AO63">
        <f t="shared" si="65"/>
        <v>4.646740198341881E-4</v>
      </c>
      <c r="AP63" s="10">
        <f t="shared" si="66"/>
        <v>1800.9843236814049</v>
      </c>
      <c r="AQ63" s="10">
        <f t="shared" si="67"/>
        <v>403.28451136491412</v>
      </c>
      <c r="AR63" s="9">
        <f t="shared" si="68"/>
        <v>-90.32</v>
      </c>
      <c r="AS63">
        <f t="shared" si="69"/>
        <v>1.16957172901985</v>
      </c>
    </row>
    <row r="64" spans="1:45">
      <c r="A64">
        <f>Strains!A56</f>
        <v>55</v>
      </c>
      <c r="B64">
        <f>Strains!B56</f>
        <v>55</v>
      </c>
      <c r="C64">
        <f>Strains!C56</f>
        <v>980051</v>
      </c>
      <c r="D64">
        <f>Strains!D56</f>
        <v>41645.9874724537</v>
      </c>
      <c r="E64">
        <f>Strains!E56</f>
        <v>71.88</v>
      </c>
      <c r="F64">
        <f>Strains!F56</f>
        <v>35.94</v>
      </c>
      <c r="G64">
        <f>Strains!G56</f>
        <v>-45</v>
      </c>
      <c r="H64">
        <f>Strains!H56</f>
        <v>-90.2</v>
      </c>
      <c r="I64">
        <f>Strains!I56</f>
        <v>13</v>
      </c>
      <c r="J64">
        <f>Strains!J56</f>
        <v>-22.95</v>
      </c>
      <c r="K64">
        <f>Strains!K56</f>
        <v>-21.914000000000001</v>
      </c>
      <c r="L64">
        <f>Strains!L56</f>
        <v>0</v>
      </c>
      <c r="M64">
        <f>Strains!M56</f>
        <v>0</v>
      </c>
      <c r="N64" t="str">
        <f>Strains!N56</f>
        <v>OFF</v>
      </c>
      <c r="O64">
        <f>Strains!O56</f>
        <v>32</v>
      </c>
      <c r="P64">
        <f>Strains!P56</f>
        <v>800000</v>
      </c>
      <c r="Q64">
        <f>Strains!Q56</f>
        <v>4079</v>
      </c>
      <c r="R64">
        <f>Strains!R56</f>
        <v>743</v>
      </c>
      <c r="S64">
        <f>Strains!S56</f>
        <v>416</v>
      </c>
      <c r="T64">
        <f>Strains!T56</f>
        <v>2.230647976464653</v>
      </c>
      <c r="U64">
        <f>Strains!U56</f>
        <v>0.2363895246953153</v>
      </c>
      <c r="V64">
        <f>Strains!V56</f>
        <v>-90.083162830195164</v>
      </c>
      <c r="W64">
        <f>Strains!W56</f>
        <v>5.1190526678920094E-2</v>
      </c>
      <c r="X64">
        <f>Strains!X56</f>
        <v>1.0104433789424014</v>
      </c>
      <c r="Y64">
        <f>Strains!Y56</f>
        <v>0.14024924961415358</v>
      </c>
      <c r="Z64">
        <f>Strains!Z56</f>
        <v>6.7868435381416168</v>
      </c>
      <c r="AA64">
        <f>Strains!AA56</f>
        <v>0.19635678074251639</v>
      </c>
      <c r="AB64">
        <f>Strains!AB56</f>
        <v>0.5013198587017238</v>
      </c>
      <c r="AC64">
        <f>Strains!AC56</f>
        <v>8.9677454315119351E-2</v>
      </c>
      <c r="AD64">
        <f>Strains!AD56</f>
        <v>1.2856293489891149</v>
      </c>
      <c r="AG64" s="1" t="s">
        <v>201</v>
      </c>
      <c r="AH64" s="1">
        <v>1.65</v>
      </c>
      <c r="AI64" s="1">
        <f t="shared" si="59"/>
        <v>0</v>
      </c>
      <c r="AJ64" s="9">
        <f t="shared" si="60"/>
        <v>-90.083162830195164</v>
      </c>
      <c r="AK64" s="9">
        <f t="shared" si="61"/>
        <v>5.1190526678920094E-2</v>
      </c>
      <c r="AL64" s="9">
        <f t="shared" si="62"/>
        <v>1.0104433789424014</v>
      </c>
      <c r="AM64" s="9">
        <f t="shared" si="63"/>
        <v>0.14024924961415358</v>
      </c>
      <c r="AN64">
        <f t="shared" si="64"/>
        <v>1.1719764442927862</v>
      </c>
      <c r="AO64">
        <f t="shared" si="65"/>
        <v>5.217197840456933E-4</v>
      </c>
      <c r="AP64" s="10">
        <f t="shared" si="66"/>
        <v>2056.0648083991719</v>
      </c>
      <c r="AQ64" s="10">
        <f t="shared" si="67"/>
        <v>452.88728166290593</v>
      </c>
      <c r="AR64" s="9">
        <f t="shared" si="68"/>
        <v>-90.32</v>
      </c>
      <c r="AS64">
        <f t="shared" si="69"/>
        <v>1.16957172901985</v>
      </c>
    </row>
    <row r="65" spans="1:45">
      <c r="A65">
        <f>Strains!A57</f>
        <v>56</v>
      </c>
      <c r="B65">
        <f>Strains!B57</f>
        <v>56</v>
      </c>
      <c r="C65">
        <f>Strains!C57</f>
        <v>980051</v>
      </c>
      <c r="D65">
        <f>Strains!D57</f>
        <v>41646.034773263891</v>
      </c>
      <c r="E65">
        <f>Strains!E57</f>
        <v>71.88</v>
      </c>
      <c r="F65">
        <f>Strains!F57</f>
        <v>35.94</v>
      </c>
      <c r="G65">
        <f>Strains!G57</f>
        <v>-45</v>
      </c>
      <c r="H65">
        <f>Strains!H57</f>
        <v>-90.2</v>
      </c>
      <c r="I65">
        <f>Strains!I57</f>
        <v>13</v>
      </c>
      <c r="J65">
        <f>Strains!J57</f>
        <v>-22.95</v>
      </c>
      <c r="K65">
        <f>Strains!K57</f>
        <v>-21.614000000000001</v>
      </c>
      <c r="L65">
        <f>Strains!L57</f>
        <v>0</v>
      </c>
      <c r="M65">
        <f>Strains!M57</f>
        <v>0</v>
      </c>
      <c r="N65" t="str">
        <f>Strains!N57</f>
        <v>OFF</v>
      </c>
      <c r="O65">
        <f>Strains!O57</f>
        <v>32</v>
      </c>
      <c r="P65">
        <f>Strains!P57</f>
        <v>800000</v>
      </c>
      <c r="Q65">
        <f>Strains!Q57</f>
        <v>4059</v>
      </c>
      <c r="R65">
        <f>Strains!R57</f>
        <v>751</v>
      </c>
      <c r="S65">
        <f>Strains!S57</f>
        <v>435</v>
      </c>
      <c r="T65">
        <f>Strains!T57</f>
        <v>2.585424283042522</v>
      </c>
      <c r="U65">
        <f>Strains!U57</f>
        <v>0.21613777180708627</v>
      </c>
      <c r="V65">
        <f>Strains!V57</f>
        <v>-90.115957535747441</v>
      </c>
      <c r="W65">
        <f>Strains!W57</f>
        <v>4.5399601087997975E-2</v>
      </c>
      <c r="X65">
        <f>Strains!X57</f>
        <v>1.1218494032801858</v>
      </c>
      <c r="Y65">
        <f>Strains!Y57</f>
        <v>0.13016460996737261</v>
      </c>
      <c r="Z65">
        <f>Strains!Z57</f>
        <v>7.5933335364968144</v>
      </c>
      <c r="AA65">
        <f>Strains!AA57</f>
        <v>0.21000064112789796</v>
      </c>
      <c r="AB65">
        <f>Strains!AB57</f>
        <v>0.52093375991862845</v>
      </c>
      <c r="AC65">
        <f>Strains!AC57</f>
        <v>8.8088656173646668E-2</v>
      </c>
      <c r="AD65">
        <f>Strains!AD57</f>
        <v>1.0727321224474951</v>
      </c>
      <c r="AG65" s="1" t="s">
        <v>201</v>
      </c>
      <c r="AH65" s="1">
        <v>1.95</v>
      </c>
      <c r="AI65" s="1">
        <f t="shared" si="59"/>
        <v>0</v>
      </c>
      <c r="AJ65" s="9">
        <f t="shared" si="60"/>
        <v>-90.115957535747441</v>
      </c>
      <c r="AK65" s="9">
        <f t="shared" si="61"/>
        <v>4.5399601087997975E-2</v>
      </c>
      <c r="AL65" s="9">
        <f t="shared" si="62"/>
        <v>1.1218494032801858</v>
      </c>
      <c r="AM65" s="9">
        <f t="shared" si="63"/>
        <v>0.13016460996737261</v>
      </c>
      <c r="AN65">
        <f t="shared" si="64"/>
        <v>1.1716425764284759</v>
      </c>
      <c r="AO65">
        <f t="shared" si="65"/>
        <v>4.6226869951127014E-4</v>
      </c>
      <c r="AP65" s="10">
        <f t="shared" si="66"/>
        <v>1770.603168017245</v>
      </c>
      <c r="AQ65" s="10">
        <f t="shared" si="67"/>
        <v>401.13956747423254</v>
      </c>
      <c r="AR65" s="9">
        <f t="shared" si="68"/>
        <v>-90.32</v>
      </c>
      <c r="AS65">
        <f t="shared" si="69"/>
        <v>1.16957172901985</v>
      </c>
    </row>
    <row r="66" spans="1:45">
      <c r="A66">
        <f>Strains!A58</f>
        <v>57</v>
      </c>
      <c r="B66">
        <f>Strains!B58</f>
        <v>57</v>
      </c>
      <c r="C66">
        <f>Strains!C58</f>
        <v>980051</v>
      </c>
      <c r="D66">
        <f>Strains!D58</f>
        <v>41646.081848148147</v>
      </c>
      <c r="E66">
        <f>Strains!E58</f>
        <v>71.88</v>
      </c>
      <c r="F66">
        <f>Strains!F58</f>
        <v>35.94</v>
      </c>
      <c r="G66">
        <f>Strains!G58</f>
        <v>-45</v>
      </c>
      <c r="H66">
        <f>Strains!H58</f>
        <v>-90.2</v>
      </c>
      <c r="I66">
        <f>Strains!I58</f>
        <v>13</v>
      </c>
      <c r="J66">
        <f>Strains!J58</f>
        <v>-22.95</v>
      </c>
      <c r="K66">
        <f>Strains!K58</f>
        <v>-21.314</v>
      </c>
      <c r="L66">
        <f>Strains!L58</f>
        <v>0</v>
      </c>
      <c r="M66">
        <f>Strains!M58</f>
        <v>0</v>
      </c>
      <c r="N66" t="str">
        <f>Strains!N58</f>
        <v>OFF</v>
      </c>
      <c r="O66">
        <f>Strains!O58</f>
        <v>32</v>
      </c>
      <c r="P66">
        <f>Strains!P58</f>
        <v>800000</v>
      </c>
      <c r="Q66">
        <f>Strains!Q58</f>
        <v>4027</v>
      </c>
      <c r="R66">
        <f>Strains!R58</f>
        <v>752</v>
      </c>
      <c r="S66">
        <f>Strains!S58</f>
        <v>458</v>
      </c>
      <c r="T66">
        <f>Strains!T58</f>
        <v>2.572285527553229</v>
      </c>
      <c r="U66">
        <f>Strains!U58</f>
        <v>0.19960047057506947</v>
      </c>
      <c r="V66">
        <f>Strains!V58</f>
        <v>-90.078441931891604</v>
      </c>
      <c r="W66">
        <f>Strains!W58</f>
        <v>3.7575244392380622E-2</v>
      </c>
      <c r="X66">
        <f>Strains!X58</f>
        <v>1.0032997513655739</v>
      </c>
      <c r="Y66">
        <f>Strains!Y58</f>
        <v>0.10206983389594872</v>
      </c>
      <c r="Z66">
        <f>Strains!Z58</f>
        <v>6.8128097961643137</v>
      </c>
      <c r="AA66">
        <f>Strains!AA58</f>
        <v>0.16556215347799491</v>
      </c>
      <c r="AB66">
        <f>Strains!AB58</f>
        <v>0.35964819393974451</v>
      </c>
      <c r="AC66">
        <f>Strains!AC58</f>
        <v>7.516705265173361E-2</v>
      </c>
      <c r="AD66">
        <f>Strains!AD58</f>
        <v>1.090594049010275</v>
      </c>
      <c r="AG66" s="1" t="s">
        <v>201</v>
      </c>
      <c r="AH66" s="1">
        <v>2.25</v>
      </c>
      <c r="AI66" s="1">
        <f t="shared" si="59"/>
        <v>0</v>
      </c>
      <c r="AJ66" s="9">
        <f t="shared" si="60"/>
        <v>-90.078441931891604</v>
      </c>
      <c r="AK66" s="9">
        <f t="shared" si="61"/>
        <v>3.7575244392380622E-2</v>
      </c>
      <c r="AL66" s="9">
        <f t="shared" si="62"/>
        <v>1.0032997513655739</v>
      </c>
      <c r="AM66" s="9">
        <f t="shared" si="63"/>
        <v>0.10206983389594872</v>
      </c>
      <c r="AN66">
        <f t="shared" si="64"/>
        <v>1.1720245291667331</v>
      </c>
      <c r="AO66">
        <f t="shared" si="65"/>
        <v>3.8293565676017494E-4</v>
      </c>
      <c r="AP66" s="10">
        <f t="shared" si="66"/>
        <v>2097.1780404940559</v>
      </c>
      <c r="AQ66" s="10">
        <f t="shared" si="67"/>
        <v>334.01362777616032</v>
      </c>
      <c r="AR66" s="9">
        <f t="shared" si="68"/>
        <v>-90.32</v>
      </c>
      <c r="AS66">
        <f t="shared" si="69"/>
        <v>1.16957172901985</v>
      </c>
    </row>
    <row r="67" spans="1:45">
      <c r="A67">
        <f>A50</f>
        <v>43</v>
      </c>
      <c r="B67">
        <f t="shared" ref="B67:AD67" si="70">B50</f>
        <v>43</v>
      </c>
      <c r="C67">
        <f t="shared" si="70"/>
        <v>980051</v>
      </c>
      <c r="D67">
        <f t="shared" si="70"/>
        <v>41645.475889467591</v>
      </c>
      <c r="E67">
        <f t="shared" si="70"/>
        <v>71.88</v>
      </c>
      <c r="F67">
        <f t="shared" si="70"/>
        <v>35.94</v>
      </c>
      <c r="G67">
        <f t="shared" si="70"/>
        <v>-45</v>
      </c>
      <c r="H67">
        <f t="shared" si="70"/>
        <v>-90.2</v>
      </c>
      <c r="I67">
        <f t="shared" si="70"/>
        <v>17</v>
      </c>
      <c r="J67">
        <f t="shared" si="70"/>
        <v>-22.95</v>
      </c>
      <c r="K67">
        <f t="shared" si="70"/>
        <v>-21.064</v>
      </c>
      <c r="L67">
        <f t="shared" si="70"/>
        <v>0</v>
      </c>
      <c r="M67">
        <f t="shared" si="70"/>
        <v>0</v>
      </c>
      <c r="N67" t="str">
        <f t="shared" si="70"/>
        <v>OFF</v>
      </c>
      <c r="O67">
        <f t="shared" si="70"/>
        <v>32</v>
      </c>
      <c r="P67">
        <f t="shared" si="70"/>
        <v>800000</v>
      </c>
      <c r="Q67">
        <f t="shared" si="70"/>
        <v>3964</v>
      </c>
      <c r="R67">
        <f t="shared" si="70"/>
        <v>739</v>
      </c>
      <c r="S67">
        <f t="shared" si="70"/>
        <v>433</v>
      </c>
      <c r="T67">
        <f t="shared" si="70"/>
        <v>2.5461989701049812</v>
      </c>
      <c r="U67">
        <f t="shared" si="70"/>
        <v>0.25757561889891745</v>
      </c>
      <c r="V67">
        <f t="shared" si="70"/>
        <v>-90.129922791199689</v>
      </c>
      <c r="W67">
        <f t="shared" si="70"/>
        <v>5.1873970444040407E-2</v>
      </c>
      <c r="X67">
        <f t="shared" si="70"/>
        <v>1.0787396678017054</v>
      </c>
      <c r="Y67">
        <f t="shared" si="70"/>
        <v>0.1464396730156575</v>
      </c>
      <c r="Z67">
        <f t="shared" si="70"/>
        <v>6.8143311293066198</v>
      </c>
      <c r="AA67">
        <f t="shared" si="70"/>
        <v>0.23514307349364055</v>
      </c>
      <c r="AB67">
        <f t="shared" si="70"/>
        <v>0.54810941842740957</v>
      </c>
      <c r="AC67">
        <f t="shared" si="70"/>
        <v>0.10078592542878291</v>
      </c>
      <c r="AD67">
        <f t="shared" si="70"/>
        <v>1.3475731410059075</v>
      </c>
      <c r="AG67" s="1" t="s">
        <v>201</v>
      </c>
      <c r="AH67" s="1">
        <v>2.5</v>
      </c>
      <c r="AI67" s="1">
        <f t="shared" ref="AI67" si="71">-L67</f>
        <v>0</v>
      </c>
      <c r="AJ67" s="9">
        <f t="shared" ref="AJ67" si="72">V67</f>
        <v>-90.129922791199689</v>
      </c>
      <c r="AK67" s="9">
        <f t="shared" ref="AK67" si="73">W67</f>
        <v>5.1873970444040407E-2</v>
      </c>
      <c r="AL67" s="9">
        <f t="shared" ref="AL67" si="74">X67</f>
        <v>1.0787396678017054</v>
      </c>
      <c r="AM67" s="9">
        <f t="shared" ref="AM67" si="75">Y67</f>
        <v>0.1464396730156575</v>
      </c>
      <c r="AN67">
        <f t="shared" ref="AN67" si="76">ABS(lambda/2/SIN(RADIANS(AJ67-phi0)/2))</f>
        <v>1.1715004894306937</v>
      </c>
      <c r="AO67">
        <f t="shared" ref="AO67" si="77">ABS(lambda/2/SIN(RADIANS(AJ67+AK67-phi0)/2))-AN67</f>
        <v>5.2804405087525375E-4</v>
      </c>
      <c r="AP67" s="10">
        <f t="shared" ref="AP67" si="78">(AN67-AS67)/AS67*1000000</f>
        <v>1649.1168202741692</v>
      </c>
      <c r="AQ67" s="10">
        <f t="shared" ref="AQ67" si="79">(SIN(RADIANS(AR67/2))/SIN(RADIANS((AJ67+AK67)/2))-1)*1000000-AP67</f>
        <v>457.20067403084067</v>
      </c>
      <c r="AR67" s="9">
        <f t="shared" ref="AR67" si="80">VLOOKUP(AG67,$AH$1:$AI$4,2,FALSE)</f>
        <v>-90.32</v>
      </c>
      <c r="AS67">
        <f t="shared" ref="AS67" si="81">ABS(lambda/2/SIN(RADIANS(AR67-phi0)/2))</f>
        <v>1.16957172901985</v>
      </c>
    </row>
  </sheetData>
  <pageMargins left="0.7" right="0.7" top="0.75" bottom="0.75" header="0.3" footer="0.3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67"/>
  <sheetViews>
    <sheetView topLeftCell="AD14" workbookViewId="0">
      <selection activeCell="AP1" sqref="AP1:AP2"/>
    </sheetView>
  </sheetViews>
  <sheetFormatPr baseColWidth="10" defaultColWidth="8.83203125" defaultRowHeight="14" x14ac:dyDescent="0"/>
  <sheetData>
    <row r="1" spans="1:45">
      <c r="AE1" t="s">
        <v>206</v>
      </c>
      <c r="AF1">
        <v>0</v>
      </c>
      <c r="AH1" s="1" t="s">
        <v>197</v>
      </c>
      <c r="AI1" s="6">
        <v>-90.18</v>
      </c>
      <c r="AJ1" t="s">
        <v>198</v>
      </c>
      <c r="AO1" t="s">
        <v>199</v>
      </c>
      <c r="AP1">
        <v>1.6608736922130301</v>
      </c>
      <c r="AQ1" t="s">
        <v>200</v>
      </c>
    </row>
    <row r="2" spans="1:45">
      <c r="AH2" s="1" t="s">
        <v>201</v>
      </c>
      <c r="AI2" s="6">
        <v>-90.272000000000006</v>
      </c>
      <c r="AJ2" t="s">
        <v>198</v>
      </c>
      <c r="AO2" t="s">
        <v>202</v>
      </c>
      <c r="AP2">
        <v>0.15552389509103487</v>
      </c>
      <c r="AQ2" t="s">
        <v>203</v>
      </c>
    </row>
    <row r="3" spans="1:45">
      <c r="AH3" s="1" t="s">
        <v>204</v>
      </c>
      <c r="AI3" s="6">
        <f>1/3*(AI1+2*AI2)</f>
        <v>-90.241333333333344</v>
      </c>
    </row>
    <row r="4" spans="1:45">
      <c r="AH4" s="1" t="s">
        <v>205</v>
      </c>
      <c r="AI4" s="6">
        <f>1/3*(2*AI1+AI2)</f>
        <v>-90.210666666666668</v>
      </c>
    </row>
    <row r="5" spans="1:45">
      <c r="AH5" s="1" t="s">
        <v>260</v>
      </c>
      <c r="AI5">
        <f>(AI1+AI2)/2</f>
        <v>-90.225999999999999</v>
      </c>
    </row>
    <row r="6" spans="1:45">
      <c r="AH6" s="1"/>
    </row>
    <row r="7" spans="1:45">
      <c r="A7" s="11" t="str">
        <f>Strains!A1</f>
        <v>Run</v>
      </c>
      <c r="B7" s="11" t="str">
        <f>Strains!B1</f>
        <v>Record</v>
      </c>
      <c r="C7" s="11" t="str">
        <f>Strains!C1</f>
        <v>File</v>
      </c>
      <c r="D7" s="11" t="str">
        <f>Strains!D1</f>
        <v>Date/Time</v>
      </c>
      <c r="E7" s="11" t="str">
        <f>Strains!E1</f>
        <v>2TM</v>
      </c>
      <c r="F7" s="11" t="str">
        <f>Strains!F1</f>
        <v>TMFR</v>
      </c>
      <c r="G7" s="11" t="str">
        <f>Strains!G1</f>
        <v>PSI</v>
      </c>
      <c r="H7" s="11" t="str">
        <f>Strains!H1</f>
        <v>PHI</v>
      </c>
      <c r="I7" s="11" t="str">
        <f>Strains!I1</f>
        <v>DSRD</v>
      </c>
      <c r="J7" s="11" t="str">
        <f>Strains!J1</f>
        <v>XPOS</v>
      </c>
      <c r="K7" s="11" t="str">
        <f>Strains!K1</f>
        <v>YPOS</v>
      </c>
      <c r="L7" s="11" t="str">
        <f>Strains!L1</f>
        <v>ZPOS</v>
      </c>
      <c r="M7" s="11" t="str">
        <f>Strains!M1</f>
        <v>DSTD</v>
      </c>
      <c r="N7" s="11" t="str">
        <f>Strains!N1</f>
        <v>OSC</v>
      </c>
      <c r="O7" s="11" t="str">
        <f>Strains!O1</f>
        <v># points</v>
      </c>
      <c r="P7" s="11" t="str">
        <f>Strains!P1</f>
        <v>Monitor</v>
      </c>
      <c r="Q7" s="11" t="str">
        <f>Strains!Q1</f>
        <v>Time(s)</v>
      </c>
      <c r="R7" s="11" t="str">
        <f>Strains!R1</f>
        <v>Max</v>
      </c>
      <c r="S7" s="11" t="str">
        <f>Strains!S1</f>
        <v>Min</v>
      </c>
      <c r="T7" s="11" t="str">
        <f>Strains!T1</f>
        <v>I</v>
      </c>
      <c r="U7" s="11" t="str">
        <f>Strains!U1</f>
        <v>DI</v>
      </c>
      <c r="V7" s="11" t="str">
        <f>Strains!V1</f>
        <v>f</v>
      </c>
      <c r="W7" s="11" t="str">
        <f>Strains!W1</f>
        <v>Df</v>
      </c>
      <c r="X7" s="11" t="str">
        <f>Strains!X1</f>
        <v>FWHM</v>
      </c>
      <c r="Y7" s="11" t="str">
        <f>Strains!Y1</f>
        <v>DFWHM</v>
      </c>
      <c r="Z7" s="11" t="str">
        <f>Strains!Z1</f>
        <v>Bkgd</v>
      </c>
      <c r="AA7" s="11" t="str">
        <f>Strains!AA1</f>
        <v>DBkgd</v>
      </c>
      <c r="AB7" s="11" t="str">
        <f>Strains!AB1</f>
        <v>Slope</v>
      </c>
      <c r="AC7" s="11" t="str">
        <f>Strains!AC1</f>
        <v>DSlope</v>
      </c>
      <c r="AD7" s="11" t="str">
        <f>Strains!AD1</f>
        <v>c2</v>
      </c>
      <c r="AG7" s="7" t="s">
        <v>207</v>
      </c>
      <c r="AH7" s="7" t="s">
        <v>208</v>
      </c>
      <c r="AI7" s="7" t="s">
        <v>209</v>
      </c>
      <c r="AJ7" s="8" t="s">
        <v>102</v>
      </c>
      <c r="AK7" s="8" t="s">
        <v>210</v>
      </c>
      <c r="AL7" s="8" t="s">
        <v>146</v>
      </c>
      <c r="AM7" s="8" t="s">
        <v>211</v>
      </c>
      <c r="AN7" s="8" t="s">
        <v>212</v>
      </c>
      <c r="AO7" s="8" t="s">
        <v>213</v>
      </c>
      <c r="AP7" s="7" t="s">
        <v>214</v>
      </c>
      <c r="AQ7" s="7" t="s">
        <v>215</v>
      </c>
      <c r="AR7" s="7" t="s">
        <v>202</v>
      </c>
      <c r="AS7" s="7" t="s">
        <v>216</v>
      </c>
    </row>
    <row r="8" spans="1:45">
      <c r="A8">
        <f>Strains!A2</f>
        <v>1</v>
      </c>
      <c r="B8">
        <f>Strains!B2</f>
        <v>1</v>
      </c>
      <c r="C8">
        <f>Strains!C2</f>
        <v>980051</v>
      </c>
      <c r="D8">
        <f>Strains!D2</f>
        <v>41643.565808101848</v>
      </c>
      <c r="E8">
        <f>Strains!E2</f>
        <v>71.88</v>
      </c>
      <c r="F8">
        <f>Strains!F2</f>
        <v>35.94</v>
      </c>
      <c r="G8">
        <f>Strains!G2</f>
        <v>-45</v>
      </c>
      <c r="H8">
        <f>Strains!H2</f>
        <v>-90.2</v>
      </c>
      <c r="I8">
        <f>Strains!I2</f>
        <v>12</v>
      </c>
      <c r="J8">
        <f>Strains!J2</f>
        <v>-22.95</v>
      </c>
      <c r="K8">
        <f>Strains!K2</f>
        <v>-23.742999999999999</v>
      </c>
      <c r="L8">
        <f>Strains!L2</f>
        <v>24</v>
      </c>
      <c r="M8">
        <f>Strains!M2</f>
        <v>0</v>
      </c>
      <c r="N8" t="str">
        <f>Strains!N2</f>
        <v>OFF</v>
      </c>
      <c r="O8">
        <f>Strains!O2</f>
        <v>32</v>
      </c>
      <c r="P8">
        <f>Strains!P2</f>
        <v>800000</v>
      </c>
      <c r="Q8">
        <f>Strains!Q2</f>
        <v>3922</v>
      </c>
      <c r="R8">
        <f>Strains!R2</f>
        <v>840</v>
      </c>
      <c r="S8">
        <f>Strains!S2</f>
        <v>391</v>
      </c>
      <c r="T8">
        <f>Strains!T2</f>
        <v>3.6186828814665635</v>
      </c>
      <c r="U8">
        <f>Strains!U2</f>
        <v>0.21988936368930878</v>
      </c>
      <c r="V8">
        <f>Strains!V2</f>
        <v>-90.39336991521769</v>
      </c>
      <c r="W8">
        <f>Strains!W2</f>
        <v>2.6839718854754543E-2</v>
      </c>
      <c r="X8">
        <f>Strains!X2</f>
        <v>0.95042375371414234</v>
      </c>
      <c r="Y8">
        <f>Strains!Y2</f>
        <v>7.7244579025660468E-2</v>
      </c>
      <c r="Z8">
        <f>Strains!Z2</f>
        <v>6.0025971884182603</v>
      </c>
      <c r="AA8">
        <f>Strains!AA2</f>
        <v>0.21554525567439153</v>
      </c>
      <c r="AB8">
        <f>Strains!AB2</f>
        <v>0.57701296746032327</v>
      </c>
      <c r="AC8">
        <f>Strains!AC2</f>
        <v>8.6358192988380197E-2</v>
      </c>
      <c r="AD8">
        <f>Strains!AD2</f>
        <v>1.1689450279846085</v>
      </c>
      <c r="AG8" s="1" t="s">
        <v>201</v>
      </c>
      <c r="AH8" s="1">
        <v>0.15</v>
      </c>
      <c r="AI8" s="1">
        <f>-L8</f>
        <v>-24</v>
      </c>
      <c r="AJ8" s="9">
        <f>V8</f>
        <v>-90.39336991521769</v>
      </c>
      <c r="AK8" s="9">
        <f>W8</f>
        <v>2.6839718854754543E-2</v>
      </c>
      <c r="AL8" s="9">
        <f>X8</f>
        <v>0.95042375371414234</v>
      </c>
      <c r="AM8" s="9">
        <f>Y8</f>
        <v>7.7244579025660468E-2</v>
      </c>
      <c r="AN8">
        <f t="shared" ref="AN8" si="0">ABS(lambda/2/SIN(RADIANS(AJ8-phi0)/2))</f>
        <v>1.1688297835899746</v>
      </c>
      <c r="AO8">
        <f t="shared" ref="AO8" si="1">ABS(lambda/2/SIN(RADIANS(AJ8+AK8-phi0)/2))-AN8</f>
        <v>2.7124898057673263E-4</v>
      </c>
      <c r="AP8" s="10">
        <f>(AN8-AS8)/AS8*1000000</f>
        <v>-1049.6146327275285</v>
      </c>
      <c r="AQ8" s="10">
        <f>(SIN(RADIANS(AR8/2))/SIN(RADIANS((AJ8+AK8)/2))-1)*1000000-AP8</f>
        <v>229.60329549932931</v>
      </c>
      <c r="AR8" s="9">
        <f>VLOOKUP(AG8,$AH$1:$AI$5,2,FALSE)</f>
        <v>-90.272000000000006</v>
      </c>
      <c r="AS8">
        <f t="shared" ref="AS8" si="2">ABS(lambda/2/SIN(RADIANS(AR8-phi0)/2))</f>
        <v>1.1700578934761054</v>
      </c>
    </row>
    <row r="9" spans="1:45">
      <c r="A9">
        <f>Strains!A3</f>
        <v>2</v>
      </c>
      <c r="B9">
        <f>Strains!B3</f>
        <v>2</v>
      </c>
      <c r="C9">
        <f>Strains!C3</f>
        <v>980051</v>
      </c>
      <c r="D9">
        <f>Strains!D3</f>
        <v>41643.611388888887</v>
      </c>
      <c r="E9">
        <f>Strains!E3</f>
        <v>71.88</v>
      </c>
      <c r="F9">
        <f>Strains!F3</f>
        <v>35.94</v>
      </c>
      <c r="G9">
        <f>Strains!G3</f>
        <v>-45</v>
      </c>
      <c r="H9">
        <f>Strains!H3</f>
        <v>-90.2</v>
      </c>
      <c r="I9">
        <f>Strains!I3</f>
        <v>12</v>
      </c>
      <c r="J9">
        <f>Strains!J3</f>
        <v>-22.95</v>
      </c>
      <c r="K9">
        <f>Strains!K3</f>
        <v>-23.358000000000001</v>
      </c>
      <c r="L9">
        <f>Strains!L3</f>
        <v>16</v>
      </c>
      <c r="M9">
        <f>Strains!M3</f>
        <v>0</v>
      </c>
      <c r="N9" t="str">
        <f>Strains!N3</f>
        <v>OFF</v>
      </c>
      <c r="O9">
        <f>Strains!O3</f>
        <v>32</v>
      </c>
      <c r="P9">
        <f>Strains!P3</f>
        <v>800000</v>
      </c>
      <c r="Q9">
        <f>Strains!Q3</f>
        <v>3906</v>
      </c>
      <c r="R9">
        <f>Strains!R3</f>
        <v>813</v>
      </c>
      <c r="S9">
        <f>Strains!S3</f>
        <v>413</v>
      </c>
      <c r="T9">
        <f>Strains!T3</f>
        <v>3.2180788992933871</v>
      </c>
      <c r="U9">
        <f>Strains!U3</f>
        <v>0.23764571782714414</v>
      </c>
      <c r="V9">
        <f>Strains!V3</f>
        <v>-90.213127778555716</v>
      </c>
      <c r="W9">
        <f>Strains!W3</f>
        <v>3.4387154071875314E-2</v>
      </c>
      <c r="X9">
        <f>Strains!X3</f>
        <v>0.9951729065527759</v>
      </c>
      <c r="Y9">
        <f>Strains!Y3</f>
        <v>9.6110900400941196E-2</v>
      </c>
      <c r="Z9">
        <f>Strains!Z3</f>
        <v>6.3816652245184269</v>
      </c>
      <c r="AA9">
        <f>Strains!AA3</f>
        <v>0.20764363698533012</v>
      </c>
      <c r="AB9">
        <f>Strains!AB3</f>
        <v>0.58355381866603184</v>
      </c>
      <c r="AC9">
        <f>Strains!AC3</f>
        <v>8.8238236258376707E-2</v>
      </c>
      <c r="AD9">
        <f>Strains!AD3</f>
        <v>1.2646838026236709</v>
      </c>
      <c r="AG9" s="1" t="s">
        <v>201</v>
      </c>
      <c r="AH9" s="1">
        <v>0.15</v>
      </c>
      <c r="AI9" s="1">
        <f t="shared" ref="AI9:AI56" si="3">-L9</f>
        <v>-16</v>
      </c>
      <c r="AJ9" s="9">
        <f t="shared" ref="AJ9:AM50" si="4">V9</f>
        <v>-90.213127778555716</v>
      </c>
      <c r="AK9" s="9">
        <f t="shared" si="4"/>
        <v>3.4387154071875314E-2</v>
      </c>
      <c r="AL9" s="9">
        <f t="shared" si="4"/>
        <v>0.9951729065527759</v>
      </c>
      <c r="AM9" s="9">
        <f t="shared" si="4"/>
        <v>9.6110900400941196E-2</v>
      </c>
      <c r="AN9">
        <f t="shared" ref="AN9:AN50" si="5">ABS(lambda/2/SIN(RADIANS(AJ9-phi0)/2))</f>
        <v>1.1706550091633838</v>
      </c>
      <c r="AO9">
        <f t="shared" ref="AO9:AO50" si="6">ABS(lambda/2/SIN(RADIANS(AJ9+AK9-phi0)/2))-AN9</f>
        <v>3.4919923485188242E-4</v>
      </c>
      <c r="AP9" s="10">
        <f t="shared" ref="AP9:AP56" si="7">(AN9-AS9)/AS9*1000000</f>
        <v>510.3300363236055</v>
      </c>
      <c r="AQ9" s="10">
        <f t="shared" ref="AQ9:AQ56" si="8">(SIN(RADIANS(AR9/2))/SIN(RADIANS((AJ9+AK9)/2))-1)*1000000-AP9</f>
        <v>300.64536726671389</v>
      </c>
      <c r="AR9" s="9">
        <f t="shared" ref="AR9:AR42" si="9">VLOOKUP(AG9,$AH$1:$AI$5,2,FALSE)</f>
        <v>-90.272000000000006</v>
      </c>
      <c r="AS9">
        <f t="shared" ref="AS9:AS50" si="10">ABS(lambda/2/SIN(RADIANS(AR9-phi0)/2))</f>
        <v>1.1700578934761054</v>
      </c>
    </row>
    <row r="10" spans="1:45">
      <c r="A10">
        <f>Strains!A4</f>
        <v>3</v>
      </c>
      <c r="B10">
        <f>Strains!B4</f>
        <v>3</v>
      </c>
      <c r="C10">
        <f>Strains!C4</f>
        <v>980051</v>
      </c>
      <c r="D10">
        <f>Strains!D4</f>
        <v>41643.656693055556</v>
      </c>
      <c r="E10">
        <f>Strains!E4</f>
        <v>71.88</v>
      </c>
      <c r="F10">
        <f>Strains!F4</f>
        <v>35.94</v>
      </c>
      <c r="G10">
        <f>Strains!G4</f>
        <v>-45</v>
      </c>
      <c r="H10">
        <f>Strains!H4</f>
        <v>-90.2</v>
      </c>
      <c r="I10">
        <f>Strains!I4</f>
        <v>12</v>
      </c>
      <c r="J10">
        <f>Strains!J4</f>
        <v>-22.95</v>
      </c>
      <c r="K10">
        <f>Strains!K4</f>
        <v>-23.277999999999999</v>
      </c>
      <c r="L10">
        <f>Strains!L4</f>
        <v>15</v>
      </c>
      <c r="M10">
        <f>Strains!M4</f>
        <v>0</v>
      </c>
      <c r="N10" t="str">
        <f>Strains!N4</f>
        <v>OFF</v>
      </c>
      <c r="O10">
        <f>Strains!O4</f>
        <v>32</v>
      </c>
      <c r="P10">
        <f>Strains!P4</f>
        <v>800000</v>
      </c>
      <c r="Q10">
        <f>Strains!Q4</f>
        <v>3915</v>
      </c>
      <c r="R10">
        <f>Strains!R4</f>
        <v>838</v>
      </c>
      <c r="S10">
        <f>Strains!S4</f>
        <v>411</v>
      </c>
      <c r="T10">
        <f>Strains!T4</f>
        <v>3.1937844694200632</v>
      </c>
      <c r="U10">
        <f>Strains!U4</f>
        <v>0.20635786137005047</v>
      </c>
      <c r="V10">
        <f>Strains!V4</f>
        <v>-90.16522159052775</v>
      </c>
      <c r="W10">
        <f>Strains!W4</f>
        <v>2.8310353605585148E-2</v>
      </c>
      <c r="X10">
        <f>Strains!X4</f>
        <v>0.93671896161274193</v>
      </c>
      <c r="Y10">
        <f>Strains!Y4</f>
        <v>7.656848406062991E-2</v>
      </c>
      <c r="Z10">
        <f>Strains!Z4</f>
        <v>6.0488450990645974</v>
      </c>
      <c r="AA10">
        <f>Strains!AA4</f>
        <v>0.16032857069444811</v>
      </c>
      <c r="AB10">
        <f>Strains!AB4</f>
        <v>0.57135773377908194</v>
      </c>
      <c r="AC10">
        <f>Strains!AC4</f>
        <v>7.2263283446253726E-2</v>
      </c>
      <c r="AD10">
        <f>Strains!AD4</f>
        <v>1.1390106264981323</v>
      </c>
      <c r="AG10" s="1" t="s">
        <v>201</v>
      </c>
      <c r="AH10" s="1">
        <v>0.15</v>
      </c>
      <c r="AI10" s="1">
        <f t="shared" si="3"/>
        <v>-15</v>
      </c>
      <c r="AJ10" s="9">
        <f t="shared" si="4"/>
        <v>-90.16522159052775</v>
      </c>
      <c r="AK10" s="9">
        <f t="shared" si="4"/>
        <v>2.8310353605585148E-2</v>
      </c>
      <c r="AL10" s="9">
        <f t="shared" si="4"/>
        <v>0.93671896161274193</v>
      </c>
      <c r="AM10" s="9">
        <f t="shared" si="4"/>
        <v>7.656848406062991E-2</v>
      </c>
      <c r="AN10">
        <f t="shared" si="5"/>
        <v>1.1711415792216957</v>
      </c>
      <c r="AO10">
        <f t="shared" si="6"/>
        <v>2.8782698396900841E-4</v>
      </c>
      <c r="AP10" s="10">
        <f t="shared" si="7"/>
        <v>926.18130404706153</v>
      </c>
      <c r="AQ10" s="10">
        <f t="shared" si="8"/>
        <v>249.1817881627187</v>
      </c>
      <c r="AR10" s="9">
        <f t="shared" si="9"/>
        <v>-90.272000000000006</v>
      </c>
      <c r="AS10">
        <f t="shared" si="10"/>
        <v>1.1700578934761054</v>
      </c>
    </row>
    <row r="11" spans="1:45">
      <c r="A11">
        <f>Strains!A5</f>
        <v>4</v>
      </c>
      <c r="B11">
        <f>Strains!B5</f>
        <v>4</v>
      </c>
      <c r="C11">
        <f>Strains!C5</f>
        <v>980051</v>
      </c>
      <c r="D11">
        <f>Strains!D5</f>
        <v>41643.702098148147</v>
      </c>
      <c r="E11">
        <f>Strains!E5</f>
        <v>71.88</v>
      </c>
      <c r="F11">
        <f>Strains!F5</f>
        <v>35.94</v>
      </c>
      <c r="G11">
        <f>Strains!G5</f>
        <v>-45</v>
      </c>
      <c r="H11">
        <f>Strains!H5</f>
        <v>-90.2</v>
      </c>
      <c r="I11">
        <f>Strains!I5</f>
        <v>12</v>
      </c>
      <c r="J11">
        <f>Strains!J5</f>
        <v>-22.95</v>
      </c>
      <c r="K11">
        <f>Strains!K5</f>
        <v>-23.268999999999998</v>
      </c>
      <c r="L11">
        <f>Strains!L5</f>
        <v>14</v>
      </c>
      <c r="M11">
        <f>Strains!M5</f>
        <v>0</v>
      </c>
      <c r="N11" t="str">
        <f>Strains!N5</f>
        <v>OFF</v>
      </c>
      <c r="O11">
        <f>Strains!O5</f>
        <v>32</v>
      </c>
      <c r="P11">
        <f>Strains!P5</f>
        <v>800000</v>
      </c>
      <c r="Q11">
        <f>Strains!Q5</f>
        <v>3906</v>
      </c>
      <c r="R11">
        <f>Strains!R5</f>
        <v>828</v>
      </c>
      <c r="S11">
        <f>Strains!S5</f>
        <v>407</v>
      </c>
      <c r="T11">
        <f>Strains!T5</f>
        <v>3.6253600380020852</v>
      </c>
      <c r="U11">
        <f>Strains!U5</f>
        <v>0.17518745487382953</v>
      </c>
      <c r="V11">
        <f>Strains!V5</f>
        <v>-90.056810813904249</v>
      </c>
      <c r="W11">
        <f>Strains!W5</f>
        <v>2.5643626076551143E-2</v>
      </c>
      <c r="X11">
        <f>Strains!X5</f>
        <v>1.1064270796601636</v>
      </c>
      <c r="Y11">
        <f>Strains!Y5</f>
        <v>7.2039877563001495E-2</v>
      </c>
      <c r="Z11">
        <f>Strains!Z5</f>
        <v>7.3432030291701791</v>
      </c>
      <c r="AA11">
        <f>Strains!AA5</f>
        <v>0.15309517440177886</v>
      </c>
      <c r="AB11">
        <f>Strains!AB5</f>
        <v>0.50479946513702423</v>
      </c>
      <c r="AC11">
        <f>Strains!AC5</f>
        <v>6.8079673210252281E-2</v>
      </c>
      <c r="AD11">
        <f>Strains!AD5</f>
        <v>0.86101179905905101</v>
      </c>
      <c r="AG11" s="1" t="s">
        <v>201</v>
      </c>
      <c r="AH11" s="1">
        <v>0.15</v>
      </c>
      <c r="AI11" s="1">
        <f t="shared" si="3"/>
        <v>-14</v>
      </c>
      <c r="AJ11" s="9">
        <f t="shared" si="4"/>
        <v>-90.056810813904249</v>
      </c>
      <c r="AK11" s="9">
        <f t="shared" si="4"/>
        <v>2.5643626076551143E-2</v>
      </c>
      <c r="AL11" s="9">
        <f t="shared" si="4"/>
        <v>1.1064270796601636</v>
      </c>
      <c r="AM11" s="9">
        <f t="shared" si="4"/>
        <v>7.2039877563001495E-2</v>
      </c>
      <c r="AN11">
        <f t="shared" si="5"/>
        <v>1.1722449295875195</v>
      </c>
      <c r="AO11">
        <f t="shared" si="6"/>
        <v>2.6144558674867646E-4</v>
      </c>
      <c r="AP11" s="10">
        <f t="shared" si="7"/>
        <v>1869.1691442007123</v>
      </c>
      <c r="AQ11" s="10">
        <f t="shared" si="8"/>
        <v>229.14064597251263</v>
      </c>
      <c r="AR11" s="9">
        <f t="shared" si="9"/>
        <v>-90.272000000000006</v>
      </c>
      <c r="AS11">
        <f t="shared" si="10"/>
        <v>1.1700578934761054</v>
      </c>
    </row>
    <row r="12" spans="1:45">
      <c r="A12">
        <f>Strains!A6</f>
        <v>5</v>
      </c>
      <c r="B12">
        <f>Strains!B6</f>
        <v>5</v>
      </c>
      <c r="C12">
        <f>Strains!C6</f>
        <v>980051</v>
      </c>
      <c r="D12">
        <f>Strains!D6</f>
        <v>41643.747403819441</v>
      </c>
      <c r="E12">
        <f>Strains!E6</f>
        <v>71.88</v>
      </c>
      <c r="F12">
        <f>Strains!F6</f>
        <v>35.94</v>
      </c>
      <c r="G12">
        <f>Strains!G6</f>
        <v>-45</v>
      </c>
      <c r="H12">
        <f>Strains!H6</f>
        <v>-90.2</v>
      </c>
      <c r="I12">
        <f>Strains!I6</f>
        <v>12</v>
      </c>
      <c r="J12">
        <f>Strains!J6</f>
        <v>-22.95</v>
      </c>
      <c r="K12">
        <f>Strains!K6</f>
        <v>-23.196999999999999</v>
      </c>
      <c r="L12">
        <f>Strains!L6</f>
        <v>13</v>
      </c>
      <c r="M12">
        <f>Strains!M6</f>
        <v>0</v>
      </c>
      <c r="N12" t="str">
        <f>Strains!N6</f>
        <v>OFF</v>
      </c>
      <c r="O12">
        <f>Strains!O6</f>
        <v>32</v>
      </c>
      <c r="P12">
        <f>Strains!P6</f>
        <v>800000</v>
      </c>
      <c r="Q12">
        <f>Strains!Q6</f>
        <v>3904</v>
      </c>
      <c r="R12">
        <f>Strains!R6</f>
        <v>816</v>
      </c>
      <c r="S12">
        <f>Strains!S6</f>
        <v>397</v>
      </c>
      <c r="T12">
        <f>Strains!T6</f>
        <v>3.1185714212646229</v>
      </c>
      <c r="U12">
        <f>Strains!U6</f>
        <v>0.23136534134619305</v>
      </c>
      <c r="V12">
        <f>Strains!V6</f>
        <v>-90.002373924806378</v>
      </c>
      <c r="W12">
        <f>Strains!W6</f>
        <v>3.5379099994704052E-2</v>
      </c>
      <c r="X12">
        <f>Strains!X6</f>
        <v>1.0044815840140322</v>
      </c>
      <c r="Y12">
        <f>Strains!Y6</f>
        <v>9.5951628523076968E-2</v>
      </c>
      <c r="Z12">
        <f>Strains!Z6</f>
        <v>6.8096497579350102</v>
      </c>
      <c r="AA12">
        <f>Strains!AA6</f>
        <v>0.17610372883240757</v>
      </c>
      <c r="AB12">
        <f>Strains!AB6</f>
        <v>0.4318393949278353</v>
      </c>
      <c r="AC12">
        <f>Strains!AC6</f>
        <v>8.5030899182241951E-2</v>
      </c>
      <c r="AD12">
        <f>Strains!AD6</f>
        <v>1.225205930645533</v>
      </c>
      <c r="AG12" s="1" t="s">
        <v>201</v>
      </c>
      <c r="AH12" s="1">
        <v>0.15</v>
      </c>
      <c r="AI12" s="1">
        <f t="shared" si="3"/>
        <v>-13</v>
      </c>
      <c r="AJ12" s="9">
        <f t="shared" si="4"/>
        <v>-90.002373924806378</v>
      </c>
      <c r="AK12" s="9">
        <f t="shared" si="4"/>
        <v>3.5379099994704052E-2</v>
      </c>
      <c r="AL12" s="9">
        <f t="shared" si="4"/>
        <v>1.0044815840140322</v>
      </c>
      <c r="AM12" s="9">
        <f t="shared" si="4"/>
        <v>9.5951628523076968E-2</v>
      </c>
      <c r="AN12">
        <f t="shared" si="5"/>
        <v>1.172800141426025</v>
      </c>
      <c r="AO12">
        <f t="shared" si="6"/>
        <v>3.6126200504660311E-4</v>
      </c>
      <c r="AP12" s="10">
        <f t="shared" si="7"/>
        <v>2343.6856972714477</v>
      </c>
      <c r="AQ12" s="10">
        <f t="shared" si="8"/>
        <v>315.97487730378134</v>
      </c>
      <c r="AR12" s="9">
        <f t="shared" si="9"/>
        <v>-90.272000000000006</v>
      </c>
      <c r="AS12">
        <f t="shared" si="10"/>
        <v>1.1700578934761054</v>
      </c>
    </row>
    <row r="13" spans="1:45">
      <c r="A13">
        <f>Strains!A7</f>
        <v>6</v>
      </c>
      <c r="B13">
        <f>Strains!B7</f>
        <v>6</v>
      </c>
      <c r="C13">
        <f>Strains!C7</f>
        <v>980051</v>
      </c>
      <c r="D13">
        <f>Strains!D7</f>
        <v>41643.792691319446</v>
      </c>
      <c r="E13">
        <f>Strains!E7</f>
        <v>71.88</v>
      </c>
      <c r="F13">
        <f>Strains!F7</f>
        <v>35.94</v>
      </c>
      <c r="G13">
        <f>Strains!G7</f>
        <v>-45</v>
      </c>
      <c r="H13">
        <f>Strains!H7</f>
        <v>-90.2</v>
      </c>
      <c r="I13">
        <f>Strains!I7</f>
        <v>12</v>
      </c>
      <c r="J13">
        <f>Strains!J7</f>
        <v>-22.95</v>
      </c>
      <c r="K13">
        <f>Strains!K7</f>
        <v>-23.145</v>
      </c>
      <c r="L13">
        <f>Strains!L7</f>
        <v>12</v>
      </c>
      <c r="M13">
        <f>Strains!M7</f>
        <v>0</v>
      </c>
      <c r="N13" t="str">
        <f>Strains!N7</f>
        <v>OFF</v>
      </c>
      <c r="O13">
        <f>Strains!O7</f>
        <v>32</v>
      </c>
      <c r="P13">
        <f>Strains!P7</f>
        <v>800000</v>
      </c>
      <c r="Q13">
        <f>Strains!Q7</f>
        <v>3897</v>
      </c>
      <c r="R13">
        <f>Strains!R7</f>
        <v>828</v>
      </c>
      <c r="S13">
        <f>Strains!S7</f>
        <v>435</v>
      </c>
      <c r="T13">
        <f>Strains!T7</f>
        <v>2.8818644096585797</v>
      </c>
      <c r="U13">
        <f>Strains!U7</f>
        <v>0.23050105809117419</v>
      </c>
      <c r="V13">
        <f>Strains!V7</f>
        <v>-90.009074385668512</v>
      </c>
      <c r="W13">
        <f>Strains!W7</f>
        <v>3.5746319981494065E-2</v>
      </c>
      <c r="X13">
        <f>Strains!X7</f>
        <v>0.94162950805026779</v>
      </c>
      <c r="Y13">
        <f>Strains!Y7</f>
        <v>9.4787436785874757E-2</v>
      </c>
      <c r="Z13">
        <f>Strains!Z7</f>
        <v>6.0185655081926006</v>
      </c>
      <c r="AA13">
        <f>Strains!AA7</f>
        <v>0.16388630639485688</v>
      </c>
      <c r="AB13">
        <f>Strains!AB7</f>
        <v>0.53998600717677581</v>
      </c>
      <c r="AC13">
        <f>Strains!AC7</f>
        <v>8.1550061402146837E-2</v>
      </c>
      <c r="AD13">
        <f>Strains!AD7</f>
        <v>1.293157016606131</v>
      </c>
      <c r="AG13" s="1" t="s">
        <v>201</v>
      </c>
      <c r="AH13" s="1">
        <v>0.15</v>
      </c>
      <c r="AI13" s="1">
        <f t="shared" si="3"/>
        <v>-12</v>
      </c>
      <c r="AJ13" s="9">
        <f t="shared" si="4"/>
        <v>-90.009074385668512</v>
      </c>
      <c r="AK13" s="9">
        <f t="shared" si="4"/>
        <v>3.5746319981494065E-2</v>
      </c>
      <c r="AL13" s="9">
        <f t="shared" si="4"/>
        <v>0.94162950805026779</v>
      </c>
      <c r="AM13" s="9">
        <f t="shared" si="4"/>
        <v>9.4787436785874757E-2</v>
      </c>
      <c r="AN13">
        <f t="shared" si="5"/>
        <v>1.1727317595274398</v>
      </c>
      <c r="AO13">
        <f t="shared" si="6"/>
        <v>3.6494953324983648E-4</v>
      </c>
      <c r="AP13" s="10">
        <f t="shared" si="7"/>
        <v>2285.2425219666752</v>
      </c>
      <c r="AQ13" s="10">
        <f t="shared" si="8"/>
        <v>318.97577211996031</v>
      </c>
      <c r="AR13" s="9">
        <f t="shared" si="9"/>
        <v>-90.272000000000006</v>
      </c>
      <c r="AS13">
        <f t="shared" si="10"/>
        <v>1.1700578934761054</v>
      </c>
    </row>
    <row r="14" spans="1:45">
      <c r="A14">
        <f>Strains!A8</f>
        <v>7</v>
      </c>
      <c r="B14">
        <f>Strains!B8</f>
        <v>7</v>
      </c>
      <c r="C14">
        <f>Strains!C8</f>
        <v>980051</v>
      </c>
      <c r="D14">
        <f>Strains!D8</f>
        <v>41643.837887268521</v>
      </c>
      <c r="E14">
        <f>Strains!E8</f>
        <v>71.88</v>
      </c>
      <c r="F14">
        <f>Strains!F8</f>
        <v>35.94</v>
      </c>
      <c r="G14">
        <f>Strains!G8</f>
        <v>-45</v>
      </c>
      <c r="H14">
        <f>Strains!H8</f>
        <v>-90.2</v>
      </c>
      <c r="I14">
        <f>Strains!I8</f>
        <v>12</v>
      </c>
      <c r="J14">
        <f>Strains!J8</f>
        <v>-22.95</v>
      </c>
      <c r="K14">
        <f>Strains!K8</f>
        <v>-23.097000000000001</v>
      </c>
      <c r="L14">
        <f>Strains!L8</f>
        <v>11</v>
      </c>
      <c r="M14">
        <f>Strains!M8</f>
        <v>0</v>
      </c>
      <c r="N14" t="str">
        <f>Strains!N8</f>
        <v>OFF</v>
      </c>
      <c r="O14">
        <f>Strains!O8</f>
        <v>32</v>
      </c>
      <c r="P14">
        <f>Strains!P8</f>
        <v>800000</v>
      </c>
      <c r="Q14">
        <f>Strains!Q8</f>
        <v>3951</v>
      </c>
      <c r="R14">
        <f>Strains!R8</f>
        <v>809</v>
      </c>
      <c r="S14">
        <f>Strains!S8</f>
        <v>409</v>
      </c>
      <c r="T14">
        <f>Strains!T8</f>
        <v>2.697895859534817</v>
      </c>
      <c r="U14">
        <f>Strains!U8</f>
        <v>0.22554447524502333</v>
      </c>
      <c r="V14">
        <f>Strains!V8</f>
        <v>-89.999443106533988</v>
      </c>
      <c r="W14">
        <f>Strains!W8</f>
        <v>3.7428747939986767E-2</v>
      </c>
      <c r="X14">
        <f>Strains!X8</f>
        <v>0.94213483412690835</v>
      </c>
      <c r="Y14">
        <f>Strains!Y8</f>
        <v>9.9744995215985899E-2</v>
      </c>
      <c r="Z14">
        <f>Strains!Z8</f>
        <v>6.058104150762408</v>
      </c>
      <c r="AA14">
        <f>Strains!AA8</f>
        <v>0.16022063621748159</v>
      </c>
      <c r="AB14">
        <f>Strains!AB8</f>
        <v>0.55237685315823704</v>
      </c>
      <c r="AC14">
        <f>Strains!AC8</f>
        <v>8.0417744980728761E-2</v>
      </c>
      <c r="AD14">
        <f>Strains!AD8</f>
        <v>1.2685104445258966</v>
      </c>
      <c r="AG14" s="1" t="s">
        <v>201</v>
      </c>
      <c r="AH14" s="1">
        <v>0.15</v>
      </c>
      <c r="AI14" s="1">
        <f t="shared" si="3"/>
        <v>-11</v>
      </c>
      <c r="AJ14" s="9">
        <f t="shared" si="4"/>
        <v>-89.999443106533988</v>
      </c>
      <c r="AK14" s="9">
        <f t="shared" si="4"/>
        <v>3.7428747939986767E-2</v>
      </c>
      <c r="AL14" s="9">
        <f t="shared" si="4"/>
        <v>0.94213483412690835</v>
      </c>
      <c r="AM14" s="9">
        <f t="shared" si="4"/>
        <v>9.9744995215985899E-2</v>
      </c>
      <c r="AN14">
        <f t="shared" si="5"/>
        <v>1.172830055810576</v>
      </c>
      <c r="AO14">
        <f t="shared" si="6"/>
        <v>3.8223086015487517E-4</v>
      </c>
      <c r="AP14" s="10">
        <f t="shared" si="7"/>
        <v>2369.2522822394353</v>
      </c>
      <c r="AQ14" s="10">
        <f t="shared" si="8"/>
        <v>334.01460932819964</v>
      </c>
      <c r="AR14" s="9">
        <f t="shared" si="9"/>
        <v>-90.272000000000006</v>
      </c>
      <c r="AS14">
        <f t="shared" si="10"/>
        <v>1.1700578934761054</v>
      </c>
    </row>
    <row r="15" spans="1:45">
      <c r="A15">
        <f>Strains!A9</f>
        <v>8</v>
      </c>
      <c r="B15">
        <f>Strains!B9</f>
        <v>8</v>
      </c>
      <c r="C15">
        <f>Strains!C9</f>
        <v>980051</v>
      </c>
      <c r="D15">
        <f>Strains!D9</f>
        <v>41643.883770486114</v>
      </c>
      <c r="E15">
        <f>Strains!E9</f>
        <v>71.88</v>
      </c>
      <c r="F15">
        <f>Strains!F9</f>
        <v>35.94</v>
      </c>
      <c r="G15">
        <f>Strains!G9</f>
        <v>-45</v>
      </c>
      <c r="H15">
        <f>Strains!H9</f>
        <v>-90.2</v>
      </c>
      <c r="I15">
        <f>Strains!I9</f>
        <v>12</v>
      </c>
      <c r="J15">
        <f>Strains!J9</f>
        <v>-22.95</v>
      </c>
      <c r="K15">
        <f>Strains!K9</f>
        <v>-23.007999999999999</v>
      </c>
      <c r="L15">
        <f>Strains!L9</f>
        <v>10</v>
      </c>
      <c r="M15">
        <f>Strains!M9</f>
        <v>0</v>
      </c>
      <c r="N15" t="str">
        <f>Strains!N9</f>
        <v>OFF</v>
      </c>
      <c r="O15">
        <f>Strains!O9</f>
        <v>32</v>
      </c>
      <c r="P15">
        <f>Strains!P9</f>
        <v>800000</v>
      </c>
      <c r="Q15">
        <f>Strains!Q9</f>
        <v>4125</v>
      </c>
      <c r="R15">
        <f>Strains!R9</f>
        <v>797</v>
      </c>
      <c r="S15">
        <f>Strains!S9</f>
        <v>401</v>
      </c>
      <c r="T15">
        <f>Strains!T9</f>
        <v>2.9973578053154619</v>
      </c>
      <c r="U15">
        <f>Strains!U9</f>
        <v>0.19890379972903297</v>
      </c>
      <c r="V15">
        <f>Strains!V9</f>
        <v>-90.058908185414211</v>
      </c>
      <c r="W15">
        <f>Strains!W9</f>
        <v>3.021332299690728E-2</v>
      </c>
      <c r="X15">
        <f>Strains!X9</f>
        <v>0.96312851416255651</v>
      </c>
      <c r="Y15">
        <f>Strains!Y9</f>
        <v>8.0982408510904283E-2</v>
      </c>
      <c r="Z15">
        <f>Strains!Z9</f>
        <v>6.0376194005960668</v>
      </c>
      <c r="AA15">
        <f>Strains!AA9</f>
        <v>0.1478880946957726</v>
      </c>
      <c r="AB15">
        <f>Strains!AB9</f>
        <v>0.590747221144584</v>
      </c>
      <c r="AC15">
        <f>Strains!AC9</f>
        <v>7.0739810777308537E-2</v>
      </c>
      <c r="AD15">
        <f>Strains!AD9</f>
        <v>1.100390156051765</v>
      </c>
      <c r="AG15" s="1" t="s">
        <v>260</v>
      </c>
      <c r="AH15" s="1">
        <v>0.15</v>
      </c>
      <c r="AI15" s="1">
        <f t="shared" si="3"/>
        <v>-10</v>
      </c>
      <c r="AJ15" s="9">
        <f t="shared" si="4"/>
        <v>-90.058908185414211</v>
      </c>
      <c r="AK15" s="9">
        <f t="shared" si="4"/>
        <v>3.021332299690728E-2</v>
      </c>
      <c r="AL15" s="9">
        <f t="shared" si="4"/>
        <v>0.96312851416255651</v>
      </c>
      <c r="AM15" s="9">
        <f t="shared" si="4"/>
        <v>8.0982408510904283E-2</v>
      </c>
      <c r="AN15">
        <f t="shared" si="5"/>
        <v>1.1722235539184254</v>
      </c>
      <c r="AO15">
        <f t="shared" si="6"/>
        <v>3.0803673125179287E-4</v>
      </c>
      <c r="AP15" s="10">
        <f t="shared" si="7"/>
        <v>1451.640530775431</v>
      </c>
      <c r="AQ15" s="10">
        <f t="shared" si="8"/>
        <v>267.82633989494093</v>
      </c>
      <c r="AR15" s="9">
        <f t="shared" si="9"/>
        <v>-90.225999999999999</v>
      </c>
      <c r="AS15">
        <f t="shared" si="10"/>
        <v>1.1705243732958885</v>
      </c>
    </row>
    <row r="16" spans="1:45">
      <c r="A16">
        <f>Strains!A10</f>
        <v>9</v>
      </c>
      <c r="B16">
        <f>Strains!B10</f>
        <v>9</v>
      </c>
      <c r="C16">
        <f>Strains!C10</f>
        <v>980051</v>
      </c>
      <c r="D16">
        <f>Strains!D10</f>
        <v>41643.931590162036</v>
      </c>
      <c r="E16">
        <f>Strains!E10</f>
        <v>71.88</v>
      </c>
      <c r="F16">
        <f>Strains!F10</f>
        <v>35.94</v>
      </c>
      <c r="G16">
        <f>Strains!G10</f>
        <v>-45</v>
      </c>
      <c r="H16">
        <f>Strains!H10</f>
        <v>-90.2</v>
      </c>
      <c r="I16">
        <f>Strains!I10</f>
        <v>12</v>
      </c>
      <c r="J16">
        <f>Strains!J10</f>
        <v>-22.95</v>
      </c>
      <c r="K16">
        <f>Strains!K10</f>
        <v>-22.949000000000002</v>
      </c>
      <c r="L16">
        <f>Strains!L10</f>
        <v>9</v>
      </c>
      <c r="M16">
        <f>Strains!M10</f>
        <v>0</v>
      </c>
      <c r="N16" t="str">
        <f>Strains!N10</f>
        <v>OFF</v>
      </c>
      <c r="O16">
        <f>Strains!O10</f>
        <v>32</v>
      </c>
      <c r="P16">
        <f>Strains!P10</f>
        <v>800000</v>
      </c>
      <c r="Q16">
        <f>Strains!Q10</f>
        <v>4128</v>
      </c>
      <c r="R16">
        <f>Strains!R10</f>
        <v>801</v>
      </c>
      <c r="S16">
        <f>Strains!S10</f>
        <v>420</v>
      </c>
      <c r="T16">
        <f>Strains!T10</f>
        <v>2.7009004453345975</v>
      </c>
      <c r="U16">
        <f>Strains!U10</f>
        <v>0.13228346149023582</v>
      </c>
      <c r="V16">
        <f>Strains!V10</f>
        <v>-90.092386169184721</v>
      </c>
      <c r="W16">
        <f>Strains!W10</f>
        <v>2.1376694928409132E-2</v>
      </c>
      <c r="X16">
        <f>Strains!X10</f>
        <v>0.92028528204417015</v>
      </c>
      <c r="Y16">
        <f>Strains!Y10</f>
        <v>5.6998708602216237E-2</v>
      </c>
      <c r="Z16">
        <f>Strains!Z10</f>
        <v>6.0451460150995482</v>
      </c>
      <c r="AA16">
        <f>Strains!AA10</f>
        <v>9.8272872993529908E-2</v>
      </c>
      <c r="AB16">
        <f>Strains!AB10</f>
        <v>0.56202956963426709</v>
      </c>
      <c r="AC16">
        <f>Strains!AC10</f>
        <v>4.6504442232068774E-2</v>
      </c>
      <c r="AD16">
        <f>Strains!AD10</f>
        <v>0.74944338062886851</v>
      </c>
      <c r="AG16" s="1" t="s">
        <v>197</v>
      </c>
      <c r="AH16" s="1">
        <v>0.15</v>
      </c>
      <c r="AI16" s="1">
        <f t="shared" si="3"/>
        <v>-9</v>
      </c>
      <c r="AJ16" s="9">
        <f t="shared" si="4"/>
        <v>-90.092386169184721</v>
      </c>
      <c r="AK16" s="9">
        <f t="shared" si="4"/>
        <v>2.1376694928409132E-2</v>
      </c>
      <c r="AL16" s="9">
        <f t="shared" si="4"/>
        <v>0.92028528204417015</v>
      </c>
      <c r="AM16" s="9">
        <f t="shared" si="4"/>
        <v>5.6998708602216237E-2</v>
      </c>
      <c r="AN16">
        <f t="shared" si="5"/>
        <v>1.1718825167747002</v>
      </c>
      <c r="AO16">
        <f t="shared" si="6"/>
        <v>2.1772797616081974E-4</v>
      </c>
      <c r="AP16" s="10">
        <f t="shared" si="7"/>
        <v>760.98148534699931</v>
      </c>
      <c r="AQ16" s="10">
        <f t="shared" si="8"/>
        <v>188.50977693616483</v>
      </c>
      <c r="AR16" s="9">
        <f t="shared" si="9"/>
        <v>-90.18</v>
      </c>
      <c r="AS16">
        <f t="shared" si="10"/>
        <v>1.1709914139891542</v>
      </c>
    </row>
    <row r="17" spans="1:45">
      <c r="A17">
        <f>Strains!A11</f>
        <v>10</v>
      </c>
      <c r="B17">
        <f>Strains!B11</f>
        <v>10</v>
      </c>
      <c r="C17">
        <f>Strains!C11</f>
        <v>980051</v>
      </c>
      <c r="D17">
        <f>Strains!D11</f>
        <v>41643.979445717596</v>
      </c>
      <c r="E17">
        <f>Strains!E11</f>
        <v>71.88</v>
      </c>
      <c r="F17">
        <f>Strains!F11</f>
        <v>35.94</v>
      </c>
      <c r="G17">
        <f>Strains!G11</f>
        <v>-45</v>
      </c>
      <c r="H17">
        <f>Strains!H11</f>
        <v>-90.2</v>
      </c>
      <c r="I17">
        <f>Strains!I11</f>
        <v>12</v>
      </c>
      <c r="J17">
        <f>Strains!J11</f>
        <v>-22.95</v>
      </c>
      <c r="K17">
        <f>Strains!K11</f>
        <v>-23.009</v>
      </c>
      <c r="L17">
        <f>Strains!L11</f>
        <v>8</v>
      </c>
      <c r="M17">
        <f>Strains!M11</f>
        <v>0</v>
      </c>
      <c r="N17" t="str">
        <f>Strains!N11</f>
        <v>OFF</v>
      </c>
      <c r="O17">
        <f>Strains!O11</f>
        <v>32</v>
      </c>
      <c r="P17">
        <f>Strains!P11</f>
        <v>800000</v>
      </c>
      <c r="Q17">
        <f>Strains!Q11</f>
        <v>4145</v>
      </c>
      <c r="R17">
        <f>Strains!R11</f>
        <v>795</v>
      </c>
      <c r="S17">
        <f>Strains!S11</f>
        <v>417</v>
      </c>
      <c r="T17">
        <f>Strains!T11</f>
        <v>2.9109902212500129</v>
      </c>
      <c r="U17">
        <f>Strains!U11</f>
        <v>0.17654451928492007</v>
      </c>
      <c r="V17">
        <f>Strains!V11</f>
        <v>-90.092873052560748</v>
      </c>
      <c r="W17">
        <f>Strains!W11</f>
        <v>2.9864050793608456E-2</v>
      </c>
      <c r="X17">
        <f>Strains!X11</f>
        <v>1.0278358778082242</v>
      </c>
      <c r="Y17">
        <f>Strains!Y11</f>
        <v>8.2132982593834988E-2</v>
      </c>
      <c r="Z17">
        <f>Strains!Z11</f>
        <v>6.6324938226784651</v>
      </c>
      <c r="AA17">
        <f>Strains!AA11</f>
        <v>0.14610263250823322</v>
      </c>
      <c r="AB17">
        <f>Strains!AB11</f>
        <v>0.66623372094606981</v>
      </c>
      <c r="AC17">
        <f>Strains!AC11</f>
        <v>6.6643289822368584E-2</v>
      </c>
      <c r="AD17">
        <f>Strains!AD11</f>
        <v>0.93123035267327614</v>
      </c>
      <c r="AG17" s="1" t="s">
        <v>197</v>
      </c>
      <c r="AH17" s="1">
        <v>0.15</v>
      </c>
      <c r="AI17" s="1">
        <f t="shared" si="3"/>
        <v>-8</v>
      </c>
      <c r="AJ17" s="9">
        <f t="shared" si="4"/>
        <v>-90.092873052560748</v>
      </c>
      <c r="AK17" s="9">
        <f t="shared" si="4"/>
        <v>2.9864050793608456E-2</v>
      </c>
      <c r="AL17" s="9">
        <f t="shared" si="4"/>
        <v>1.0278358778082242</v>
      </c>
      <c r="AM17" s="9">
        <f t="shared" si="4"/>
        <v>8.2132982593834988E-2</v>
      </c>
      <c r="AN17">
        <f t="shared" si="5"/>
        <v>1.1718775591402852</v>
      </c>
      <c r="AO17">
        <f t="shared" si="6"/>
        <v>3.0420409389497749E-4</v>
      </c>
      <c r="AP17" s="10">
        <f t="shared" si="7"/>
        <v>756.74777845917185</v>
      </c>
      <c r="AQ17" s="10">
        <f t="shared" si="8"/>
        <v>262.54781869457463</v>
      </c>
      <c r="AR17" s="9">
        <f t="shared" si="9"/>
        <v>-90.18</v>
      </c>
      <c r="AS17">
        <f t="shared" si="10"/>
        <v>1.1709914139891542</v>
      </c>
    </row>
    <row r="18" spans="1:45">
      <c r="A18">
        <f>Strains!A12</f>
        <v>11</v>
      </c>
      <c r="B18">
        <f>Strains!B12</f>
        <v>11</v>
      </c>
      <c r="C18">
        <f>Strains!C12</f>
        <v>980051</v>
      </c>
      <c r="D18">
        <f>Strains!D12</f>
        <v>41644.027507060186</v>
      </c>
      <c r="E18">
        <f>Strains!E12</f>
        <v>71.88</v>
      </c>
      <c r="F18">
        <f>Strains!F12</f>
        <v>35.94</v>
      </c>
      <c r="G18">
        <f>Strains!G12</f>
        <v>-45</v>
      </c>
      <c r="H18">
        <f>Strains!H12</f>
        <v>-90.2</v>
      </c>
      <c r="I18">
        <f>Strains!I12</f>
        <v>12</v>
      </c>
      <c r="J18">
        <f>Strains!J12</f>
        <v>-22.95</v>
      </c>
      <c r="K18">
        <f>Strains!K12</f>
        <v>-23.099</v>
      </c>
      <c r="L18">
        <f>Strains!L12</f>
        <v>7</v>
      </c>
      <c r="M18">
        <f>Strains!M12</f>
        <v>0</v>
      </c>
      <c r="N18" t="str">
        <f>Strains!N12</f>
        <v>OFF</v>
      </c>
      <c r="O18">
        <f>Strains!O12</f>
        <v>32</v>
      </c>
      <c r="P18">
        <f>Strains!P12</f>
        <v>800000</v>
      </c>
      <c r="Q18">
        <f>Strains!Q12</f>
        <v>4146</v>
      </c>
      <c r="R18">
        <f>Strains!R12</f>
        <v>779</v>
      </c>
      <c r="S18">
        <f>Strains!S12</f>
        <v>429</v>
      </c>
      <c r="T18">
        <f>Strains!T12</f>
        <v>3.601390176990606</v>
      </c>
      <c r="U18">
        <f>Strains!U12</f>
        <v>0.24868943385379372</v>
      </c>
      <c r="V18">
        <f>Strains!V12</f>
        <v>-90.071533055587693</v>
      </c>
      <c r="W18">
        <f>Strains!W12</f>
        <v>3.9969268995619735E-2</v>
      </c>
      <c r="X18">
        <f>Strains!X12</f>
        <v>1.2016942090470002</v>
      </c>
      <c r="Y18">
        <f>Strains!Y12</f>
        <v>0.117162503003265</v>
      </c>
      <c r="Z18">
        <f>Strains!Z12</f>
        <v>7.7391076877746903</v>
      </c>
      <c r="AA18">
        <f>Strains!AA12</f>
        <v>0.24409039116824421</v>
      </c>
      <c r="AB18">
        <f>Strains!AB12</f>
        <v>0.5313525030317966</v>
      </c>
      <c r="AC18">
        <f>Strains!AC12</f>
        <v>0.10215306398652566</v>
      </c>
      <c r="AD18">
        <f>Strains!AD12</f>
        <v>1.1482612539731072</v>
      </c>
      <c r="AG18" s="1" t="s">
        <v>197</v>
      </c>
      <c r="AH18" s="1">
        <v>0.15</v>
      </c>
      <c r="AI18" s="1">
        <f t="shared" si="3"/>
        <v>-7</v>
      </c>
      <c r="AJ18" s="9">
        <f t="shared" si="4"/>
        <v>-90.071533055587693</v>
      </c>
      <c r="AK18" s="9">
        <f t="shared" si="4"/>
        <v>3.9969268995619735E-2</v>
      </c>
      <c r="AL18" s="9">
        <f t="shared" si="4"/>
        <v>1.2016942090470002</v>
      </c>
      <c r="AM18" s="9">
        <f t="shared" si="4"/>
        <v>0.117162503003265</v>
      </c>
      <c r="AN18">
        <f t="shared" si="5"/>
        <v>1.1720949104659104</v>
      </c>
      <c r="AO18">
        <f t="shared" si="6"/>
        <v>4.0741991263582022E-4</v>
      </c>
      <c r="AP18" s="10">
        <f t="shared" si="7"/>
        <v>942.36086069752162</v>
      </c>
      <c r="AQ18" s="10">
        <f t="shared" si="8"/>
        <v>351.43673606710161</v>
      </c>
      <c r="AR18" s="9">
        <f t="shared" si="9"/>
        <v>-90.18</v>
      </c>
      <c r="AS18">
        <f t="shared" si="10"/>
        <v>1.1709914139891542</v>
      </c>
    </row>
    <row r="19" spans="1:45">
      <c r="A19">
        <f>Strains!A13</f>
        <v>12</v>
      </c>
      <c r="B19">
        <f>Strains!B13</f>
        <v>12</v>
      </c>
      <c r="C19">
        <f>Strains!C13</f>
        <v>980051</v>
      </c>
      <c r="D19">
        <f>Strains!D13</f>
        <v>41644.075588425927</v>
      </c>
      <c r="E19">
        <f>Strains!E13</f>
        <v>71.88</v>
      </c>
      <c r="F19">
        <f>Strains!F13</f>
        <v>35.94</v>
      </c>
      <c r="G19">
        <f>Strains!G13</f>
        <v>-45</v>
      </c>
      <c r="H19">
        <f>Strains!H13</f>
        <v>-90.2</v>
      </c>
      <c r="I19">
        <f>Strains!I13</f>
        <v>12</v>
      </c>
      <c r="J19">
        <f>Strains!J13</f>
        <v>-22.95</v>
      </c>
      <c r="K19">
        <f>Strains!K13</f>
        <v>-23.164000000000001</v>
      </c>
      <c r="L19">
        <f>Strains!L13</f>
        <v>6</v>
      </c>
      <c r="M19">
        <f>Strains!M13</f>
        <v>0</v>
      </c>
      <c r="N19" t="str">
        <f>Strains!N13</f>
        <v>OFF</v>
      </c>
      <c r="O19">
        <f>Strains!O13</f>
        <v>32</v>
      </c>
      <c r="P19">
        <f>Strains!P13</f>
        <v>800000</v>
      </c>
      <c r="Q19">
        <f>Strains!Q13</f>
        <v>4149</v>
      </c>
      <c r="R19">
        <f>Strains!R13</f>
        <v>824</v>
      </c>
      <c r="S19">
        <f>Strains!S13</f>
        <v>423</v>
      </c>
      <c r="T19">
        <f>Strains!T13</f>
        <v>2.8408363171636748</v>
      </c>
      <c r="U19">
        <f>Strains!U13</f>
        <v>0.1457972275074601</v>
      </c>
      <c r="V19">
        <f>Strains!V13</f>
        <v>-90.096436769577821</v>
      </c>
      <c r="W19">
        <f>Strains!W13</f>
        <v>2.5038101528026324E-2</v>
      </c>
      <c r="X19">
        <f>Strains!X13</f>
        <v>1.0227983032900778</v>
      </c>
      <c r="Y19">
        <f>Strains!Y13</f>
        <v>6.9208332634182773E-2</v>
      </c>
      <c r="Z19">
        <f>Strains!Z13</f>
        <v>6.7002367616140459</v>
      </c>
      <c r="AA19">
        <f>Strains!AA13</f>
        <v>0.12151590801907541</v>
      </c>
      <c r="AB19">
        <f>Strains!AB13</f>
        <v>0.59749408784098779</v>
      </c>
      <c r="AC19">
        <f>Strains!AC13</f>
        <v>5.4872121665557001E-2</v>
      </c>
      <c r="AD19">
        <f>Strains!AD13</f>
        <v>0.77207779811136501</v>
      </c>
      <c r="AG19" s="1" t="s">
        <v>197</v>
      </c>
      <c r="AH19" s="1">
        <v>0.15</v>
      </c>
      <c r="AI19" s="1">
        <f t="shared" si="3"/>
        <v>-6</v>
      </c>
      <c r="AJ19" s="9">
        <f t="shared" si="4"/>
        <v>-90.096436769577821</v>
      </c>
      <c r="AK19" s="9">
        <f t="shared" si="4"/>
        <v>2.5038101528026324E-2</v>
      </c>
      <c r="AL19" s="9">
        <f t="shared" si="4"/>
        <v>1.0227983032900778</v>
      </c>
      <c r="AM19" s="9">
        <f t="shared" si="4"/>
        <v>6.9208332634182773E-2</v>
      </c>
      <c r="AN19">
        <f t="shared" si="5"/>
        <v>1.1718412739196267</v>
      </c>
      <c r="AO19">
        <f t="shared" si="6"/>
        <v>2.5500568939618162E-4</v>
      </c>
      <c r="AP19" s="10">
        <f t="shared" si="7"/>
        <v>725.76102635741154</v>
      </c>
      <c r="AQ19" s="10">
        <f t="shared" si="8"/>
        <v>220.33488250266691</v>
      </c>
      <c r="AR19" s="9">
        <f t="shared" si="9"/>
        <v>-90.18</v>
      </c>
      <c r="AS19">
        <f t="shared" si="10"/>
        <v>1.1709914139891542</v>
      </c>
    </row>
    <row r="20" spans="1:45">
      <c r="A20">
        <f>Strains!A14</f>
        <v>13</v>
      </c>
      <c r="B20">
        <f>Strains!B14</f>
        <v>13</v>
      </c>
      <c r="C20">
        <f>Strains!C14</f>
        <v>980051</v>
      </c>
      <c r="D20">
        <f>Strains!D14</f>
        <v>41644.123715393522</v>
      </c>
      <c r="E20">
        <f>Strains!E14</f>
        <v>71.88</v>
      </c>
      <c r="F20">
        <f>Strains!F14</f>
        <v>35.94</v>
      </c>
      <c r="G20">
        <f>Strains!G14</f>
        <v>-45</v>
      </c>
      <c r="H20">
        <f>Strains!H14</f>
        <v>-90.2</v>
      </c>
      <c r="I20">
        <f>Strains!I14</f>
        <v>12</v>
      </c>
      <c r="J20">
        <f>Strains!J14</f>
        <v>-22.95</v>
      </c>
      <c r="K20">
        <f>Strains!K14</f>
        <v>-23.227</v>
      </c>
      <c r="L20">
        <f>Strains!L14</f>
        <v>5</v>
      </c>
      <c r="M20">
        <f>Strains!M14</f>
        <v>0</v>
      </c>
      <c r="N20" t="str">
        <f>Strains!N14</f>
        <v>OFF</v>
      </c>
      <c r="O20">
        <f>Strains!O14</f>
        <v>32</v>
      </c>
      <c r="P20">
        <f>Strains!P14</f>
        <v>800000</v>
      </c>
      <c r="Q20">
        <f>Strains!Q14</f>
        <v>4142</v>
      </c>
      <c r="R20">
        <f>Strains!R14</f>
        <v>745</v>
      </c>
      <c r="S20">
        <f>Strains!S14</f>
        <v>421</v>
      </c>
      <c r="T20">
        <f>Strains!T14</f>
        <v>4.2465506292183086</v>
      </c>
      <c r="U20">
        <f>Strains!U14</f>
        <v>0.3585100738880373</v>
      </c>
      <c r="V20">
        <f>Strains!V14</f>
        <v>-90.070725641451929</v>
      </c>
      <c r="W20">
        <f>Strains!W14</f>
        <v>5.4389735517716864E-2</v>
      </c>
      <c r="X20">
        <f>Strains!X14</f>
        <v>1.504375480628801</v>
      </c>
      <c r="Y20">
        <f>Strains!Y14</f>
        <v>0.18565191969491393</v>
      </c>
      <c r="Z20">
        <f>Strains!Z14</f>
        <v>8.9265673439742059</v>
      </c>
      <c r="AA20">
        <f>Strains!AA14</f>
        <v>0.43441995051962246</v>
      </c>
      <c r="AB20">
        <f>Strains!AB14</f>
        <v>0.85909859686893775</v>
      </c>
      <c r="AC20">
        <f>Strains!AC14</f>
        <v>0.14887392580740041</v>
      </c>
      <c r="AD20">
        <f>Strains!AD14</f>
        <v>1.1103970320882111</v>
      </c>
      <c r="AG20" s="1" t="s">
        <v>197</v>
      </c>
      <c r="AH20" s="1">
        <v>0.15</v>
      </c>
      <c r="AI20" s="1">
        <f t="shared" si="3"/>
        <v>-5</v>
      </c>
      <c r="AJ20" s="9">
        <f t="shared" si="4"/>
        <v>-90.070725641451929</v>
      </c>
      <c r="AK20" s="9">
        <f t="shared" si="4"/>
        <v>5.4389735517716864E-2</v>
      </c>
      <c r="AL20" s="9">
        <f t="shared" si="4"/>
        <v>1.504375480628801</v>
      </c>
      <c r="AM20" s="9">
        <f t="shared" si="4"/>
        <v>0.18565191969491393</v>
      </c>
      <c r="AN20">
        <f t="shared" si="5"/>
        <v>1.1721031364907821</v>
      </c>
      <c r="AO20">
        <f t="shared" si="6"/>
        <v>5.5452874732542234E-4</v>
      </c>
      <c r="AP20" s="10">
        <f t="shared" si="7"/>
        <v>949.3856986027738</v>
      </c>
      <c r="AQ20" s="10">
        <f t="shared" si="8"/>
        <v>477.42538296772659</v>
      </c>
      <c r="AR20" s="9">
        <f t="shared" si="9"/>
        <v>-90.18</v>
      </c>
      <c r="AS20">
        <f t="shared" si="10"/>
        <v>1.1709914139891542</v>
      </c>
    </row>
    <row r="21" spans="1:45">
      <c r="A21">
        <f>Strains!A15</f>
        <v>14</v>
      </c>
      <c r="B21">
        <f>Strains!B15</f>
        <v>14</v>
      </c>
      <c r="C21">
        <f>Strains!C15</f>
        <v>980051</v>
      </c>
      <c r="D21">
        <f>Strains!D15</f>
        <v>41644.171746180553</v>
      </c>
      <c r="E21">
        <f>Strains!E15</f>
        <v>71.88</v>
      </c>
      <c r="F21">
        <f>Strains!F15</f>
        <v>35.94</v>
      </c>
      <c r="G21">
        <f>Strains!G15</f>
        <v>-45</v>
      </c>
      <c r="H21">
        <f>Strains!H15</f>
        <v>-90.2</v>
      </c>
      <c r="I21">
        <f>Strains!I15</f>
        <v>12</v>
      </c>
      <c r="J21">
        <f>Strains!J15</f>
        <v>-22.95</v>
      </c>
      <c r="K21">
        <f>Strains!K15</f>
        <v>-23.305</v>
      </c>
      <c r="L21">
        <f>Strains!L15</f>
        <v>4</v>
      </c>
      <c r="M21">
        <f>Strains!M15</f>
        <v>0</v>
      </c>
      <c r="N21" t="str">
        <f>Strains!N15</f>
        <v>OFF</v>
      </c>
      <c r="O21">
        <f>Strains!O15</f>
        <v>32</v>
      </c>
      <c r="P21">
        <f>Strains!P15</f>
        <v>800000</v>
      </c>
      <c r="Q21">
        <f>Strains!Q15</f>
        <v>4128</v>
      </c>
      <c r="R21">
        <f>Strains!R15</f>
        <v>763</v>
      </c>
      <c r="S21">
        <f>Strains!S15</f>
        <v>385</v>
      </c>
      <c r="T21">
        <f>Strains!T15</f>
        <v>2.0861980371153193</v>
      </c>
      <c r="U21">
        <f>Strains!U15</f>
        <v>0.23331423761419862</v>
      </c>
      <c r="V21">
        <f>Strains!V15</f>
        <v>-90.084560175864112</v>
      </c>
      <c r="W21">
        <f>Strains!W15</f>
        <v>5.3900090275476056E-2</v>
      </c>
      <c r="X21">
        <f>Strains!X15</f>
        <v>1.0113112978482317</v>
      </c>
      <c r="Y21">
        <f>Strains!Y15</f>
        <v>0.14816631340658923</v>
      </c>
      <c r="Z21">
        <f>Strains!Z15</f>
        <v>6.4325187391182874</v>
      </c>
      <c r="AA21">
        <f>Strains!AA15</f>
        <v>0.19178500109149019</v>
      </c>
      <c r="AB21">
        <f>Strains!AB15</f>
        <v>0.63176016678075053</v>
      </c>
      <c r="AC21">
        <f>Strains!AC15</f>
        <v>8.8522302098484926E-2</v>
      </c>
      <c r="AD21">
        <f>Strains!AD15</f>
        <v>1.2853164765993947</v>
      </c>
      <c r="AG21" s="1" t="s">
        <v>197</v>
      </c>
      <c r="AH21" s="1">
        <v>0.15</v>
      </c>
      <c r="AI21" s="1">
        <f t="shared" si="3"/>
        <v>-4</v>
      </c>
      <c r="AJ21" s="9">
        <f t="shared" si="4"/>
        <v>-90.084560175864112</v>
      </c>
      <c r="AK21" s="9">
        <f t="shared" si="4"/>
        <v>5.3900090275476056E-2</v>
      </c>
      <c r="AL21" s="9">
        <f t="shared" si="4"/>
        <v>1.0113112978482317</v>
      </c>
      <c r="AM21" s="9">
        <f t="shared" si="4"/>
        <v>0.14816631340658923</v>
      </c>
      <c r="AN21">
        <f t="shared" si="5"/>
        <v>1.1719622127181122</v>
      </c>
      <c r="AO21">
        <f t="shared" si="6"/>
        <v>5.4933430586623366E-4</v>
      </c>
      <c r="AP21" s="10">
        <f t="shared" si="7"/>
        <v>829.04000606702277</v>
      </c>
      <c r="AQ21" s="10">
        <f t="shared" si="8"/>
        <v>472.64981736024276</v>
      </c>
      <c r="AR21" s="9">
        <f t="shared" si="9"/>
        <v>-90.18</v>
      </c>
      <c r="AS21">
        <f t="shared" si="10"/>
        <v>1.1709914139891542</v>
      </c>
    </row>
    <row r="22" spans="1:45">
      <c r="A22">
        <f>Strains!A16</f>
        <v>15</v>
      </c>
      <c r="B22">
        <f>Strains!B16</f>
        <v>15</v>
      </c>
      <c r="C22">
        <f>Strains!C16</f>
        <v>980051</v>
      </c>
      <c r="D22">
        <f>Strains!D16</f>
        <v>41644.219615277776</v>
      </c>
      <c r="E22">
        <f>Strains!E16</f>
        <v>71.88</v>
      </c>
      <c r="F22">
        <f>Strains!F16</f>
        <v>35.94</v>
      </c>
      <c r="G22">
        <f>Strains!G16</f>
        <v>-45</v>
      </c>
      <c r="H22">
        <f>Strains!H16</f>
        <v>-90.2</v>
      </c>
      <c r="I22">
        <f>Strains!I16</f>
        <v>12</v>
      </c>
      <c r="J22">
        <f>Strains!J16</f>
        <v>-22.95</v>
      </c>
      <c r="K22">
        <f>Strains!K16</f>
        <v>-23.396000000000001</v>
      </c>
      <c r="L22">
        <f>Strains!L16</f>
        <v>3</v>
      </c>
      <c r="M22">
        <f>Strains!M16</f>
        <v>0</v>
      </c>
      <c r="N22" t="str">
        <f>Strains!N16</f>
        <v>OFF</v>
      </c>
      <c r="O22">
        <f>Strains!O16</f>
        <v>32</v>
      </c>
      <c r="P22">
        <f>Strains!P16</f>
        <v>800000</v>
      </c>
      <c r="Q22">
        <f>Strains!Q16</f>
        <v>4130</v>
      </c>
      <c r="R22">
        <f>Strains!R16</f>
        <v>796</v>
      </c>
      <c r="S22">
        <f>Strains!S16</f>
        <v>387</v>
      </c>
      <c r="T22">
        <f>Strains!T16</f>
        <v>2.8347933885119665</v>
      </c>
      <c r="U22">
        <f>Strains!U16</f>
        <v>0.23326331691492183</v>
      </c>
      <c r="V22">
        <f>Strains!V16</f>
        <v>-90.132490889393466</v>
      </c>
      <c r="W22">
        <f>Strains!W16</f>
        <v>4.8395162052514006E-2</v>
      </c>
      <c r="X22">
        <f>Strains!X16</f>
        <v>1.2263587580359918</v>
      </c>
      <c r="Y22">
        <f>Strains!Y16</f>
        <v>0.14484878895515865</v>
      </c>
      <c r="Z22">
        <f>Strains!Z16</f>
        <v>7.4275284799431951</v>
      </c>
      <c r="AA22">
        <f>Strains!AA16</f>
        <v>0.25248295702607126</v>
      </c>
      <c r="AB22">
        <f>Strains!AB16</f>
        <v>0.80438944135683221</v>
      </c>
      <c r="AC22">
        <f>Strains!AC16</f>
        <v>9.9060000510471424E-2</v>
      </c>
      <c r="AD22">
        <f>Strains!AD16</f>
        <v>1.0721121903980178</v>
      </c>
      <c r="AG22" s="1" t="s">
        <v>197</v>
      </c>
      <c r="AH22" s="1">
        <v>0.15</v>
      </c>
      <c r="AI22" s="1">
        <f t="shared" si="3"/>
        <v>-3</v>
      </c>
      <c r="AJ22" s="9">
        <f t="shared" si="4"/>
        <v>-90.132490889393466</v>
      </c>
      <c r="AK22" s="9">
        <f t="shared" si="4"/>
        <v>4.8395162052514006E-2</v>
      </c>
      <c r="AL22" s="9">
        <f t="shared" si="4"/>
        <v>1.2263587580359918</v>
      </c>
      <c r="AM22" s="9">
        <f t="shared" si="4"/>
        <v>0.14484878895515865</v>
      </c>
      <c r="AN22">
        <f t="shared" si="5"/>
        <v>1.1714743664193392</v>
      </c>
      <c r="AO22">
        <f t="shared" si="6"/>
        <v>4.9257651934886404E-4</v>
      </c>
      <c r="AP22" s="10">
        <f t="shared" si="7"/>
        <v>412.43037687166878</v>
      </c>
      <c r="AQ22" s="10">
        <f t="shared" si="8"/>
        <v>422.91447773445492</v>
      </c>
      <c r="AR22" s="9">
        <f t="shared" si="9"/>
        <v>-90.18</v>
      </c>
      <c r="AS22">
        <f t="shared" si="10"/>
        <v>1.1709914139891542</v>
      </c>
    </row>
    <row r="23" spans="1:45">
      <c r="A23">
        <f>Strains!A17</f>
        <v>16</v>
      </c>
      <c r="B23">
        <f>Strains!B17</f>
        <v>16</v>
      </c>
      <c r="C23">
        <f>Strains!C17</f>
        <v>980051</v>
      </c>
      <c r="D23">
        <f>Strains!D17</f>
        <v>41644.267526157404</v>
      </c>
      <c r="E23">
        <f>Strains!E17</f>
        <v>71.88</v>
      </c>
      <c r="F23">
        <f>Strains!F17</f>
        <v>35.94</v>
      </c>
      <c r="G23">
        <f>Strains!G17</f>
        <v>-45</v>
      </c>
      <c r="H23">
        <f>Strains!H17</f>
        <v>-90.2</v>
      </c>
      <c r="I23">
        <f>Strains!I17</f>
        <v>12</v>
      </c>
      <c r="J23">
        <f>Strains!J17</f>
        <v>-22.95</v>
      </c>
      <c r="K23">
        <f>Strains!K17</f>
        <v>-23.449000000000002</v>
      </c>
      <c r="L23">
        <f>Strains!L17</f>
        <v>2</v>
      </c>
      <c r="M23">
        <f>Strains!M17</f>
        <v>0</v>
      </c>
      <c r="N23" t="str">
        <f>Strains!N17</f>
        <v>OFF</v>
      </c>
      <c r="O23">
        <f>Strains!O17</f>
        <v>32</v>
      </c>
      <c r="P23">
        <f>Strains!P17</f>
        <v>800000</v>
      </c>
      <c r="Q23">
        <f>Strains!Q17</f>
        <v>4048</v>
      </c>
      <c r="R23">
        <f>Strains!R17</f>
        <v>736</v>
      </c>
      <c r="S23">
        <f>Strains!S17</f>
        <v>411</v>
      </c>
      <c r="T23">
        <f>Strains!T17</f>
        <v>2.1735424572735584</v>
      </c>
      <c r="U23">
        <f>Strains!U17</f>
        <v>0.21228616109958653</v>
      </c>
      <c r="V23">
        <f>Strains!V17</f>
        <v>-90.132216101569981</v>
      </c>
      <c r="W23">
        <f>Strains!W17</f>
        <v>4.3617830566934523E-2</v>
      </c>
      <c r="X23">
        <f>Strains!X17</f>
        <v>0.93768922063725169</v>
      </c>
      <c r="Y23">
        <f>Strains!Y17</f>
        <v>0.11712128297850975</v>
      </c>
      <c r="Z23">
        <f>Strains!Z17</f>
        <v>6.0779052441626868</v>
      </c>
      <c r="AA23">
        <f>Strains!AA17</f>
        <v>0.16761574145545455</v>
      </c>
      <c r="AB23">
        <f>Strains!AB17</f>
        <v>0.55449349627179501</v>
      </c>
      <c r="AC23">
        <f>Strains!AC17</f>
        <v>7.7200563044652351E-2</v>
      </c>
      <c r="AD23">
        <f>Strains!AD17</f>
        <v>1.2220200600805033</v>
      </c>
      <c r="AG23" s="1" t="s">
        <v>197</v>
      </c>
      <c r="AH23" s="1">
        <v>0.15</v>
      </c>
      <c r="AI23" s="1">
        <f t="shared" si="3"/>
        <v>-2</v>
      </c>
      <c r="AJ23" s="9">
        <f t="shared" si="4"/>
        <v>-90.132216101569981</v>
      </c>
      <c r="AK23" s="9">
        <f t="shared" si="4"/>
        <v>4.3617830566934523E-2</v>
      </c>
      <c r="AL23" s="9">
        <f t="shared" si="4"/>
        <v>0.93768922063725169</v>
      </c>
      <c r="AM23" s="9">
        <f t="shared" si="4"/>
        <v>0.11712128297850975</v>
      </c>
      <c r="AN23">
        <f t="shared" si="5"/>
        <v>1.1714771615111788</v>
      </c>
      <c r="AO23">
        <f t="shared" si="6"/>
        <v>4.4392725973407821E-4</v>
      </c>
      <c r="AP23" s="10">
        <f t="shared" si="7"/>
        <v>414.817321648671</v>
      </c>
      <c r="AQ23" s="10">
        <f t="shared" si="8"/>
        <v>381.26259452968947</v>
      </c>
      <c r="AR23" s="9">
        <f t="shared" si="9"/>
        <v>-90.18</v>
      </c>
      <c r="AS23">
        <f t="shared" si="10"/>
        <v>1.1709914139891542</v>
      </c>
    </row>
    <row r="24" spans="1:45">
      <c r="A24">
        <f>Strains!A18</f>
        <v>17</v>
      </c>
      <c r="B24">
        <f>Strains!B18</f>
        <v>17</v>
      </c>
      <c r="C24">
        <f>Strains!C18</f>
        <v>980051</v>
      </c>
      <c r="D24">
        <f>Strains!D18</f>
        <v>41644.314544791669</v>
      </c>
      <c r="E24">
        <f>Strains!E18</f>
        <v>71.88</v>
      </c>
      <c r="F24">
        <f>Strains!F18</f>
        <v>35.94</v>
      </c>
      <c r="G24">
        <f>Strains!G18</f>
        <v>-45</v>
      </c>
      <c r="H24">
        <f>Strains!H18</f>
        <v>-90.2</v>
      </c>
      <c r="I24">
        <f>Strains!I18</f>
        <v>12</v>
      </c>
      <c r="J24">
        <f>Strains!J18</f>
        <v>-22.95</v>
      </c>
      <c r="K24">
        <f>Strains!K18</f>
        <v>-23.448</v>
      </c>
      <c r="L24">
        <f>Strains!L18</f>
        <v>1</v>
      </c>
      <c r="M24">
        <f>Strains!M18</f>
        <v>0</v>
      </c>
      <c r="N24" t="str">
        <f>Strains!N18</f>
        <v>OFF</v>
      </c>
      <c r="O24">
        <f>Strains!O18</f>
        <v>32</v>
      </c>
      <c r="P24">
        <f>Strains!P18</f>
        <v>800000</v>
      </c>
      <c r="Q24">
        <f>Strains!Q18</f>
        <v>4020</v>
      </c>
      <c r="R24">
        <f>Strains!R18</f>
        <v>757</v>
      </c>
      <c r="S24">
        <f>Strains!S18</f>
        <v>385</v>
      </c>
      <c r="T24">
        <f>Strains!T18</f>
        <v>2.0078877708443357</v>
      </c>
      <c r="U24">
        <f>Strains!U18</f>
        <v>0.18825557183835162</v>
      </c>
      <c r="V24">
        <f>Strains!V18</f>
        <v>-90.133223520443664</v>
      </c>
      <c r="W24">
        <f>Strains!W18</f>
        <v>4.0396481041335364E-2</v>
      </c>
      <c r="X24">
        <f>Strains!X18</f>
        <v>0.91062284681396644</v>
      </c>
      <c r="Y24">
        <f>Strains!Y18</f>
        <v>0.10906680102233232</v>
      </c>
      <c r="Z24">
        <f>Strains!Z18</f>
        <v>5.9691639202912663</v>
      </c>
      <c r="AA24">
        <f>Strains!AA18</f>
        <v>0.14530708415080029</v>
      </c>
      <c r="AB24">
        <f>Strains!AB18</f>
        <v>0.54956208813550989</v>
      </c>
      <c r="AC24">
        <f>Strains!AC18</f>
        <v>6.7428635613649701E-2</v>
      </c>
      <c r="AD24">
        <f>Strains!AD18</f>
        <v>1.1015682300139229</v>
      </c>
      <c r="AG24" s="1" t="s">
        <v>197</v>
      </c>
      <c r="AH24" s="1">
        <v>0.15</v>
      </c>
      <c r="AI24" s="1">
        <f t="shared" si="3"/>
        <v>-1</v>
      </c>
      <c r="AJ24" s="9">
        <f t="shared" si="4"/>
        <v>-90.133223520443664</v>
      </c>
      <c r="AK24" s="9">
        <f t="shared" si="4"/>
        <v>4.0396481041335364E-2</v>
      </c>
      <c r="AL24" s="9">
        <f t="shared" si="4"/>
        <v>0.91062284681396644</v>
      </c>
      <c r="AM24" s="9">
        <f t="shared" si="4"/>
        <v>0.10906680102233232</v>
      </c>
      <c r="AN24">
        <f t="shared" si="5"/>
        <v>1.1714669143274494</v>
      </c>
      <c r="AO24">
        <f t="shared" si="6"/>
        <v>4.1111333387067184E-4</v>
      </c>
      <c r="AP24" s="10">
        <f t="shared" si="7"/>
        <v>406.06646010783379</v>
      </c>
      <c r="AQ24" s="10">
        <f t="shared" si="8"/>
        <v>353.14021803205605</v>
      </c>
      <c r="AR24" s="9">
        <f t="shared" si="9"/>
        <v>-90.18</v>
      </c>
      <c r="AS24">
        <f t="shared" si="10"/>
        <v>1.1709914139891542</v>
      </c>
    </row>
    <row r="25" spans="1:45">
      <c r="A25">
        <f>Strains!A19</f>
        <v>18</v>
      </c>
      <c r="B25">
        <f>Strains!B19</f>
        <v>18</v>
      </c>
      <c r="C25">
        <f>Strains!C19</f>
        <v>980051</v>
      </c>
      <c r="D25">
        <f>Strains!D19</f>
        <v>41644.361196759259</v>
      </c>
      <c r="E25">
        <f>Strains!E19</f>
        <v>71.88</v>
      </c>
      <c r="F25">
        <f>Strains!F19</f>
        <v>35.94</v>
      </c>
      <c r="G25">
        <f>Strains!G19</f>
        <v>-45</v>
      </c>
      <c r="H25">
        <f>Strains!H19</f>
        <v>-90.2</v>
      </c>
      <c r="I25">
        <f>Strains!I19</f>
        <v>12</v>
      </c>
      <c r="J25">
        <f>Strains!J19</f>
        <v>-22.95</v>
      </c>
      <c r="K25">
        <f>Strains!K19</f>
        <v>-23.393999999999998</v>
      </c>
      <c r="L25">
        <f>Strains!L19</f>
        <v>0</v>
      </c>
      <c r="M25">
        <f>Strains!M19</f>
        <v>0</v>
      </c>
      <c r="N25" t="str">
        <f>Strains!N19</f>
        <v>OFF</v>
      </c>
      <c r="O25">
        <f>Strains!O19</f>
        <v>32</v>
      </c>
      <c r="P25">
        <f>Strains!P19</f>
        <v>800000</v>
      </c>
      <c r="Q25">
        <f>Strains!Q19</f>
        <v>3988</v>
      </c>
      <c r="R25">
        <f>Strains!R19</f>
        <v>740</v>
      </c>
      <c r="S25">
        <f>Strains!S19</f>
        <v>420</v>
      </c>
      <c r="T25">
        <f>Strains!T19</f>
        <v>3.3692130648197209</v>
      </c>
      <c r="U25">
        <f>Strains!U19</f>
        <v>0.2652545776658104</v>
      </c>
      <c r="V25">
        <f>Strains!V19</f>
        <v>-90.112537735015039</v>
      </c>
      <c r="W25">
        <f>Strains!W19</f>
        <v>5.0337604441690012E-2</v>
      </c>
      <c r="X25">
        <f>Strains!X19</f>
        <v>1.4550502336566999</v>
      </c>
      <c r="Y25">
        <f>Strains!Y19</f>
        <v>0.16821677541515437</v>
      </c>
      <c r="Z25">
        <f>Strains!Z19</f>
        <v>8.943817859061312</v>
      </c>
      <c r="AA25">
        <f>Strains!AA19</f>
        <v>0.33618794215047793</v>
      </c>
      <c r="AB25">
        <f>Strains!AB19</f>
        <v>0.90716814650273669</v>
      </c>
      <c r="AC25">
        <f>Strains!AC19</f>
        <v>0.11343283656378944</v>
      </c>
      <c r="AD25">
        <f>Strains!AD19</f>
        <v>0.88482107380904784</v>
      </c>
      <c r="AG25" s="1" t="s">
        <v>197</v>
      </c>
      <c r="AH25" s="1">
        <v>0.15</v>
      </c>
      <c r="AI25" s="1">
        <f t="shared" si="3"/>
        <v>0</v>
      </c>
      <c r="AJ25" s="9">
        <f t="shared" si="4"/>
        <v>-90.112537735015039</v>
      </c>
      <c r="AK25" s="9">
        <f t="shared" si="4"/>
        <v>5.0337604441690012E-2</v>
      </c>
      <c r="AL25" s="9">
        <f t="shared" si="4"/>
        <v>1.4550502336566999</v>
      </c>
      <c r="AM25" s="9">
        <f t="shared" si="4"/>
        <v>0.16821677541515437</v>
      </c>
      <c r="AN25">
        <f t="shared" si="5"/>
        <v>1.1716773784865837</v>
      </c>
      <c r="AO25">
        <f t="shared" si="6"/>
        <v>5.126274541593645E-4</v>
      </c>
      <c r="AP25" s="10">
        <f t="shared" si="7"/>
        <v>585.79805900769725</v>
      </c>
      <c r="AQ25" s="10">
        <f t="shared" si="8"/>
        <v>440.55577433134704</v>
      </c>
      <c r="AR25" s="9">
        <f t="shared" si="9"/>
        <v>-90.18</v>
      </c>
      <c r="AS25">
        <f t="shared" si="10"/>
        <v>1.1709914139891542</v>
      </c>
    </row>
    <row r="26" spans="1:45">
      <c r="A26">
        <f>Strains!A20</f>
        <v>19</v>
      </c>
      <c r="B26">
        <f>Strains!B20</f>
        <v>19</v>
      </c>
      <c r="C26">
        <f>Strains!C20</f>
        <v>980051</v>
      </c>
      <c r="D26">
        <f>Strains!D20</f>
        <v>41644.407452083331</v>
      </c>
      <c r="E26">
        <f>Strains!E20</f>
        <v>71.88</v>
      </c>
      <c r="F26">
        <f>Strains!F20</f>
        <v>35.94</v>
      </c>
      <c r="G26">
        <f>Strains!G20</f>
        <v>-45</v>
      </c>
      <c r="H26">
        <f>Strains!H20</f>
        <v>-90.2</v>
      </c>
      <c r="I26">
        <f>Strains!I20</f>
        <v>12</v>
      </c>
      <c r="J26">
        <f>Strains!J20</f>
        <v>-22.95</v>
      </c>
      <c r="K26">
        <f>Strains!K20</f>
        <v>-23.364000000000001</v>
      </c>
      <c r="L26">
        <f>Strains!L20</f>
        <v>-1</v>
      </c>
      <c r="M26">
        <f>Strains!M20</f>
        <v>0</v>
      </c>
      <c r="N26" t="str">
        <f>Strains!N20</f>
        <v>OFF</v>
      </c>
      <c r="O26">
        <f>Strains!O20</f>
        <v>32</v>
      </c>
      <c r="P26">
        <f>Strains!P20</f>
        <v>800000</v>
      </c>
      <c r="Q26">
        <f>Strains!Q20</f>
        <v>4014</v>
      </c>
      <c r="R26">
        <f>Strains!R20</f>
        <v>758</v>
      </c>
      <c r="S26">
        <f>Strains!S20</f>
        <v>410</v>
      </c>
      <c r="T26">
        <f>Strains!T20</f>
        <v>2.8516672047510676</v>
      </c>
      <c r="U26">
        <f>Strains!U20</f>
        <v>0.22415557701351432</v>
      </c>
      <c r="V26">
        <f>Strains!V20</f>
        <v>-90.108978287439754</v>
      </c>
      <c r="W26">
        <f>Strains!W20</f>
        <v>4.6148222565504549E-2</v>
      </c>
      <c r="X26">
        <f>Strains!X20</f>
        <v>1.2237688368915993</v>
      </c>
      <c r="Y26">
        <f>Strains!Y20</f>
        <v>0.13749215900600448</v>
      </c>
      <c r="Z26">
        <f>Strains!Z20</f>
        <v>7.7314603038503051</v>
      </c>
      <c r="AA26">
        <f>Strains!AA20</f>
        <v>0.23618877882797581</v>
      </c>
      <c r="AB26">
        <f>Strains!AB20</f>
        <v>0.74835146325673807</v>
      </c>
      <c r="AC26">
        <f>Strains!AC20</f>
        <v>9.4649393769932019E-2</v>
      </c>
      <c r="AD26">
        <f>Strains!AD20</f>
        <v>1.0223080734440435</v>
      </c>
      <c r="AG26" s="1" t="s">
        <v>197</v>
      </c>
      <c r="AH26" s="1">
        <v>0.15</v>
      </c>
      <c r="AI26" s="1">
        <f t="shared" si="3"/>
        <v>1</v>
      </c>
      <c r="AJ26" s="9">
        <f t="shared" si="4"/>
        <v>-90.108978287439754</v>
      </c>
      <c r="AK26" s="9">
        <f t="shared" si="4"/>
        <v>4.6148222565504549E-2</v>
      </c>
      <c r="AL26" s="9">
        <f t="shared" si="4"/>
        <v>1.2237688368915993</v>
      </c>
      <c r="AM26" s="9">
        <f t="shared" si="4"/>
        <v>0.13749215900600448</v>
      </c>
      <c r="AN26">
        <f t="shared" si="5"/>
        <v>1.1717136049837185</v>
      </c>
      <c r="AO26">
        <f t="shared" si="6"/>
        <v>4.6998167076206521E-4</v>
      </c>
      <c r="AP26" s="10">
        <f t="shared" si="7"/>
        <v>616.73466255745302</v>
      </c>
      <c r="AQ26" s="10">
        <f t="shared" si="8"/>
        <v>404.12233083770536</v>
      </c>
      <c r="AR26" s="9">
        <f t="shared" si="9"/>
        <v>-90.18</v>
      </c>
      <c r="AS26">
        <f t="shared" si="10"/>
        <v>1.1709914139891542</v>
      </c>
    </row>
    <row r="27" spans="1:45">
      <c r="A27">
        <f>Strains!A21</f>
        <v>20</v>
      </c>
      <c r="B27">
        <f>Strains!B21</f>
        <v>20</v>
      </c>
      <c r="C27">
        <f>Strains!C21</f>
        <v>980051</v>
      </c>
      <c r="D27">
        <f>Strains!D21</f>
        <v>41644.454005208332</v>
      </c>
      <c r="E27">
        <f>Strains!E21</f>
        <v>71.88</v>
      </c>
      <c r="F27">
        <f>Strains!F21</f>
        <v>35.94</v>
      </c>
      <c r="G27">
        <f>Strains!G21</f>
        <v>-45</v>
      </c>
      <c r="H27">
        <f>Strains!H21</f>
        <v>-90.2</v>
      </c>
      <c r="I27">
        <f>Strains!I21</f>
        <v>12</v>
      </c>
      <c r="J27">
        <f>Strains!J21</f>
        <v>-22.95</v>
      </c>
      <c r="K27">
        <f>Strains!K21</f>
        <v>-23.356999999999999</v>
      </c>
      <c r="L27">
        <f>Strains!L21</f>
        <v>-2</v>
      </c>
      <c r="M27">
        <f>Strains!M21</f>
        <v>0</v>
      </c>
      <c r="N27" t="str">
        <f>Strains!N21</f>
        <v>OFF</v>
      </c>
      <c r="O27">
        <f>Strains!O21</f>
        <v>32</v>
      </c>
      <c r="P27">
        <f>Strains!P21</f>
        <v>800000</v>
      </c>
      <c r="Q27">
        <f>Strains!Q21</f>
        <v>4033</v>
      </c>
      <c r="R27">
        <f>Strains!R21</f>
        <v>760</v>
      </c>
      <c r="S27">
        <f>Strains!S21</f>
        <v>424</v>
      </c>
      <c r="T27">
        <f>Strains!T21</f>
        <v>2.3747111057103156</v>
      </c>
      <c r="U27">
        <f>Strains!U21</f>
        <v>0.27776971974036552</v>
      </c>
      <c r="V27">
        <f>Strains!V21</f>
        <v>-90.016484578448484</v>
      </c>
      <c r="W27">
        <f>Strains!W21</f>
        <v>6.5177815761378918E-2</v>
      </c>
      <c r="X27">
        <f>Strains!X21</f>
        <v>1.1663596651185857</v>
      </c>
      <c r="Y27">
        <f>Strains!Y21</f>
        <v>0.18881880942486617</v>
      </c>
      <c r="Z27">
        <f>Strains!Z21</f>
        <v>7.5106715421701402</v>
      </c>
      <c r="AA27">
        <f>Strains!AA21</f>
        <v>0.25124490858820547</v>
      </c>
      <c r="AB27">
        <f>Strains!AB21</f>
        <v>0.61329535928761436</v>
      </c>
      <c r="AC27">
        <f>Strains!AC21</f>
        <v>0.11446105246925908</v>
      </c>
      <c r="AD27">
        <f>Strains!AD21</f>
        <v>1.3493064103805714</v>
      </c>
      <c r="AG27" s="1" t="s">
        <v>197</v>
      </c>
      <c r="AH27" s="1">
        <v>0.15</v>
      </c>
      <c r="AI27" s="1">
        <f t="shared" si="3"/>
        <v>2</v>
      </c>
      <c r="AJ27" s="9">
        <f t="shared" si="4"/>
        <v>-90.016484578448484</v>
      </c>
      <c r="AK27" s="9">
        <f t="shared" si="4"/>
        <v>6.5177815761378918E-2</v>
      </c>
      <c r="AL27" s="9">
        <f t="shared" si="4"/>
        <v>1.1663596651185857</v>
      </c>
      <c r="AM27" s="9">
        <f t="shared" si="4"/>
        <v>0.18881880942486617</v>
      </c>
      <c r="AN27">
        <f t="shared" si="5"/>
        <v>1.1726561483771134</v>
      </c>
      <c r="AO27">
        <f t="shared" si="6"/>
        <v>6.6555555867697791E-4</v>
      </c>
      <c r="AP27" s="10">
        <f t="shared" si="7"/>
        <v>1421.6452555258788</v>
      </c>
      <c r="AQ27" s="10">
        <f t="shared" si="8"/>
        <v>573.78374677666125</v>
      </c>
      <c r="AR27" s="9">
        <f t="shared" si="9"/>
        <v>-90.18</v>
      </c>
      <c r="AS27">
        <f t="shared" si="10"/>
        <v>1.1709914139891542</v>
      </c>
    </row>
    <row r="28" spans="1:45">
      <c r="A28">
        <f>Strains!A22</f>
        <v>21</v>
      </c>
      <c r="B28">
        <f>Strains!B22</f>
        <v>21</v>
      </c>
      <c r="C28">
        <f>Strains!C22</f>
        <v>980051</v>
      </c>
      <c r="D28">
        <f>Strains!D22</f>
        <v>41644.500784027776</v>
      </c>
      <c r="E28">
        <f>Strains!E22</f>
        <v>71.88</v>
      </c>
      <c r="F28">
        <f>Strains!F22</f>
        <v>35.94</v>
      </c>
      <c r="G28">
        <f>Strains!G22</f>
        <v>-45</v>
      </c>
      <c r="H28">
        <f>Strains!H22</f>
        <v>-90.2</v>
      </c>
      <c r="I28">
        <f>Strains!I22</f>
        <v>12</v>
      </c>
      <c r="J28">
        <f>Strains!J22</f>
        <v>-22.95</v>
      </c>
      <c r="K28">
        <f>Strains!K22</f>
        <v>-23.257000000000001</v>
      </c>
      <c r="L28">
        <f>Strains!L22</f>
        <v>-3</v>
      </c>
      <c r="M28">
        <f>Strains!M22</f>
        <v>0</v>
      </c>
      <c r="N28" t="str">
        <f>Strains!N22</f>
        <v>OFF</v>
      </c>
      <c r="O28">
        <f>Strains!O22</f>
        <v>32</v>
      </c>
      <c r="P28">
        <f>Strains!P22</f>
        <v>800000</v>
      </c>
      <c r="Q28">
        <f>Strains!Q22</f>
        <v>4047</v>
      </c>
      <c r="R28">
        <f>Strains!R22</f>
        <v>751</v>
      </c>
      <c r="S28">
        <f>Strains!S22</f>
        <v>408</v>
      </c>
      <c r="T28">
        <f>Strains!T22</f>
        <v>4.1154009363220956</v>
      </c>
      <c r="U28">
        <f>Strains!U22</f>
        <v>0.73082823927468687</v>
      </c>
      <c r="V28">
        <f>Strains!V22</f>
        <v>-90.096243012409062</v>
      </c>
      <c r="W28">
        <f>Strains!W22</f>
        <v>0.10333118205358062</v>
      </c>
      <c r="X28">
        <f>Strains!X22</f>
        <v>1.7330767446220692</v>
      </c>
      <c r="Y28">
        <f>Strains!Y22</f>
        <v>0.40376720222807944</v>
      </c>
      <c r="Z28">
        <f>Strains!Z22</f>
        <v>10.137101081204662</v>
      </c>
      <c r="AA28">
        <f>Strains!AA22</f>
        <v>0.95254753778441315</v>
      </c>
      <c r="AB28">
        <f>Strains!AB22</f>
        <v>1.0875668017534545</v>
      </c>
      <c r="AC28">
        <f>Strains!AC22</f>
        <v>0.26093199340467987</v>
      </c>
      <c r="AD28">
        <f>Strains!AD22</f>
        <v>1.3912372244641635</v>
      </c>
      <c r="AG28" s="1" t="s">
        <v>197</v>
      </c>
      <c r="AH28" s="1">
        <v>0.15</v>
      </c>
      <c r="AI28" s="1">
        <f t="shared" si="3"/>
        <v>3</v>
      </c>
      <c r="AJ28" s="9">
        <f t="shared" si="4"/>
        <v>-90.096243012409062</v>
      </c>
      <c r="AK28" s="9">
        <f t="shared" si="4"/>
        <v>0.10333118205358062</v>
      </c>
      <c r="AL28" s="9">
        <f t="shared" si="4"/>
        <v>1.7330767446220692</v>
      </c>
      <c r="AM28" s="9">
        <f t="shared" si="4"/>
        <v>0.40376720222807944</v>
      </c>
      <c r="AN28">
        <f t="shared" si="5"/>
        <v>1.1718432466385342</v>
      </c>
      <c r="AO28">
        <f t="shared" si="6"/>
        <v>1.0534810938549466E-3</v>
      </c>
      <c r="AP28" s="10">
        <f t="shared" si="7"/>
        <v>727.44568337879912</v>
      </c>
      <c r="AQ28" s="10">
        <f t="shared" si="8"/>
        <v>904.0750817006425</v>
      </c>
      <c r="AR28" s="9">
        <f t="shared" si="9"/>
        <v>-90.18</v>
      </c>
      <c r="AS28">
        <f t="shared" si="10"/>
        <v>1.1709914139891542</v>
      </c>
    </row>
    <row r="29" spans="1:45">
      <c r="A29">
        <f>Strains!A23</f>
        <v>22</v>
      </c>
      <c r="B29">
        <f>Strains!B23</f>
        <v>22</v>
      </c>
      <c r="C29">
        <f>Strains!C23</f>
        <v>980051</v>
      </c>
      <c r="D29">
        <f>Strains!D23</f>
        <v>41644.547722453703</v>
      </c>
      <c r="E29">
        <f>Strains!E23</f>
        <v>71.88</v>
      </c>
      <c r="F29">
        <f>Strains!F23</f>
        <v>35.94</v>
      </c>
      <c r="G29">
        <f>Strains!G23</f>
        <v>-45</v>
      </c>
      <c r="H29">
        <f>Strains!H23</f>
        <v>-90.2</v>
      </c>
      <c r="I29">
        <f>Strains!I23</f>
        <v>12</v>
      </c>
      <c r="J29">
        <f>Strains!J23</f>
        <v>-22.95</v>
      </c>
      <c r="K29">
        <f>Strains!K23</f>
        <v>-23.151</v>
      </c>
      <c r="L29">
        <f>Strains!L23</f>
        <v>-4</v>
      </c>
      <c r="M29">
        <f>Strains!M23</f>
        <v>0</v>
      </c>
      <c r="N29" t="str">
        <f>Strains!N23</f>
        <v>OFF</v>
      </c>
      <c r="O29">
        <f>Strains!O23</f>
        <v>32</v>
      </c>
      <c r="P29">
        <f>Strains!P23</f>
        <v>800000</v>
      </c>
      <c r="Q29">
        <f>Strains!Q23</f>
        <v>4048</v>
      </c>
      <c r="R29">
        <f>Strains!R23</f>
        <v>751</v>
      </c>
      <c r="S29">
        <f>Strains!S23</f>
        <v>379</v>
      </c>
      <c r="T29">
        <f>Strains!T23</f>
        <v>2.3182662978255952</v>
      </c>
      <c r="U29">
        <f>Strains!U23</f>
        <v>0.15651633096718165</v>
      </c>
      <c r="V29">
        <f>Strains!V23</f>
        <v>-90.05557611814109</v>
      </c>
      <c r="W29">
        <f>Strains!W23</f>
        <v>3.2510577775350089E-2</v>
      </c>
      <c r="X29">
        <f>Strains!X23</f>
        <v>0.99837370248736734</v>
      </c>
      <c r="Y29">
        <f>Strains!Y23</f>
        <v>8.8094132385464388E-2</v>
      </c>
      <c r="Z29">
        <f>Strains!Z23</f>
        <v>6.5266484028171909</v>
      </c>
      <c r="AA29">
        <f>Strains!AA23</f>
        <v>0.12498473905332329</v>
      </c>
      <c r="AB29">
        <f>Strains!AB23</f>
        <v>0.6179150743818822</v>
      </c>
      <c r="AC29">
        <f>Strains!AC23</f>
        <v>5.910426163632998E-2</v>
      </c>
      <c r="AD29">
        <f>Strains!AD23</f>
        <v>0.85760715971719215</v>
      </c>
      <c r="AG29" s="1" t="s">
        <v>197</v>
      </c>
      <c r="AH29" s="1">
        <v>0.15</v>
      </c>
      <c r="AI29" s="1">
        <f t="shared" si="3"/>
        <v>4</v>
      </c>
      <c r="AJ29" s="9">
        <f t="shared" si="4"/>
        <v>-90.05557611814109</v>
      </c>
      <c r="AK29" s="9">
        <f t="shared" si="4"/>
        <v>3.2510577775350089E-2</v>
      </c>
      <c r="AL29" s="9">
        <f t="shared" si="4"/>
        <v>0.99837370248736734</v>
      </c>
      <c r="AM29" s="9">
        <f t="shared" si="4"/>
        <v>8.8094132385464388E-2</v>
      </c>
      <c r="AN29">
        <f t="shared" si="5"/>
        <v>1.1722575137185125</v>
      </c>
      <c r="AO29">
        <f t="shared" si="6"/>
        <v>3.3149698983492293E-4</v>
      </c>
      <c r="AP29" s="10">
        <f t="shared" si="7"/>
        <v>1081.2203353781747</v>
      </c>
      <c r="AQ29" s="10">
        <f t="shared" si="8"/>
        <v>286.80175838179389</v>
      </c>
      <c r="AR29" s="9">
        <f t="shared" si="9"/>
        <v>-90.18</v>
      </c>
      <c r="AS29">
        <f t="shared" si="10"/>
        <v>1.1709914139891542</v>
      </c>
    </row>
    <row r="30" spans="1:45">
      <c r="A30">
        <f>Strains!A24</f>
        <v>23</v>
      </c>
      <c r="B30">
        <f>Strains!B24</f>
        <v>23</v>
      </c>
      <c r="C30">
        <f>Strains!C24</f>
        <v>980051</v>
      </c>
      <c r="D30">
        <f>Strains!D24</f>
        <v>41644.594704050927</v>
      </c>
      <c r="E30">
        <f>Strains!E24</f>
        <v>71.88</v>
      </c>
      <c r="F30">
        <f>Strains!F24</f>
        <v>35.94</v>
      </c>
      <c r="G30">
        <f>Strains!G24</f>
        <v>-45</v>
      </c>
      <c r="H30">
        <f>Strains!H24</f>
        <v>-90.2</v>
      </c>
      <c r="I30">
        <f>Strains!I24</f>
        <v>12</v>
      </c>
      <c r="J30">
        <f>Strains!J24</f>
        <v>-22.95</v>
      </c>
      <c r="K30">
        <f>Strains!K24</f>
        <v>-23.009</v>
      </c>
      <c r="L30">
        <f>Strains!L24</f>
        <v>-5</v>
      </c>
      <c r="M30">
        <f>Strains!M24</f>
        <v>0</v>
      </c>
      <c r="N30" t="str">
        <f>Strains!N24</f>
        <v>OFF</v>
      </c>
      <c r="O30">
        <f>Strains!O24</f>
        <v>32</v>
      </c>
      <c r="P30">
        <f>Strains!P24</f>
        <v>800000</v>
      </c>
      <c r="Q30">
        <f>Strains!Q24</f>
        <v>4079</v>
      </c>
      <c r="R30">
        <f>Strains!R24</f>
        <v>791</v>
      </c>
      <c r="S30">
        <f>Strains!S24</f>
        <v>403</v>
      </c>
      <c r="T30">
        <f>Strains!T24</f>
        <v>3.165828910672881</v>
      </c>
      <c r="U30">
        <f>Strains!U24</f>
        <v>0.22564266703704894</v>
      </c>
      <c r="V30">
        <f>Strains!V24</f>
        <v>-90.121813476078245</v>
      </c>
      <c r="W30">
        <f>Strains!W24</f>
        <v>4.1111984282407983E-2</v>
      </c>
      <c r="X30">
        <f>Strains!X24</f>
        <v>1.209467070981763</v>
      </c>
      <c r="Y30">
        <f>Strains!Y24</f>
        <v>0.12295476634772302</v>
      </c>
      <c r="Z30">
        <f>Strains!Z24</f>
        <v>7.887038422552366</v>
      </c>
      <c r="AA30">
        <f>Strains!AA24</f>
        <v>0.23735273193725043</v>
      </c>
      <c r="AB30">
        <f>Strains!AB24</f>
        <v>0.67085897293557084</v>
      </c>
      <c r="AC30">
        <f>Strains!AC24</f>
        <v>9.4245163556703856E-2</v>
      </c>
      <c r="AD30">
        <f>Strains!AD24</f>
        <v>1.0267775129515397</v>
      </c>
      <c r="AG30" s="1" t="s">
        <v>197</v>
      </c>
      <c r="AH30" s="1">
        <v>0.15</v>
      </c>
      <c r="AI30" s="1">
        <f t="shared" si="3"/>
        <v>5</v>
      </c>
      <c r="AJ30" s="9">
        <f t="shared" si="4"/>
        <v>-90.121813476078245</v>
      </c>
      <c r="AK30" s="9">
        <f t="shared" si="4"/>
        <v>4.1111984282407983E-2</v>
      </c>
      <c r="AL30" s="9">
        <f t="shared" si="4"/>
        <v>1.209467070981763</v>
      </c>
      <c r="AM30" s="9">
        <f t="shared" si="4"/>
        <v>0.12295476634772302</v>
      </c>
      <c r="AN30">
        <f t="shared" si="5"/>
        <v>1.1715829898949071</v>
      </c>
      <c r="AO30">
        <f t="shared" si="6"/>
        <v>4.1852370529538163E-4</v>
      </c>
      <c r="AP30" s="10">
        <f t="shared" si="7"/>
        <v>505.192351272314</v>
      </c>
      <c r="AQ30" s="10">
        <f t="shared" si="8"/>
        <v>359.7553745119568</v>
      </c>
      <c r="AR30" s="9">
        <f t="shared" si="9"/>
        <v>-90.18</v>
      </c>
      <c r="AS30">
        <f t="shared" si="10"/>
        <v>1.1709914139891542</v>
      </c>
    </row>
    <row r="31" spans="1:45">
      <c r="A31">
        <f>Strains!A25</f>
        <v>24</v>
      </c>
      <c r="B31">
        <f>Strains!B25</f>
        <v>24</v>
      </c>
      <c r="C31">
        <f>Strains!C25</f>
        <v>980051</v>
      </c>
      <c r="D31">
        <f>Strains!D25</f>
        <v>41644.642029976851</v>
      </c>
      <c r="E31">
        <f>Strains!E25</f>
        <v>71.88</v>
      </c>
      <c r="F31">
        <f>Strains!F25</f>
        <v>35.94</v>
      </c>
      <c r="G31">
        <f>Strains!G25</f>
        <v>-45</v>
      </c>
      <c r="H31">
        <f>Strains!H25</f>
        <v>-90.2</v>
      </c>
      <c r="I31">
        <f>Strains!I25</f>
        <v>12</v>
      </c>
      <c r="J31">
        <f>Strains!J25</f>
        <v>-22.95</v>
      </c>
      <c r="K31">
        <f>Strains!K25</f>
        <v>-22.87</v>
      </c>
      <c r="L31">
        <f>Strains!L25</f>
        <v>-6</v>
      </c>
      <c r="M31">
        <f>Strains!M25</f>
        <v>0</v>
      </c>
      <c r="N31" t="str">
        <f>Strains!N25</f>
        <v>OFF</v>
      </c>
      <c r="O31">
        <f>Strains!O25</f>
        <v>32</v>
      </c>
      <c r="P31">
        <f>Strains!P25</f>
        <v>800000</v>
      </c>
      <c r="Q31">
        <f>Strains!Q25</f>
        <v>4073</v>
      </c>
      <c r="R31">
        <f>Strains!R25</f>
        <v>838</v>
      </c>
      <c r="S31">
        <f>Strains!S25</f>
        <v>421</v>
      </c>
      <c r="T31">
        <f>Strains!T25</f>
        <v>3.2512208122436284</v>
      </c>
      <c r="U31">
        <f>Strains!U25</f>
        <v>0.19619120079393743</v>
      </c>
      <c r="V31">
        <f>Strains!V25</f>
        <v>-90.111341880275603</v>
      </c>
      <c r="W31">
        <f>Strains!W25</f>
        <v>2.9478545675404949E-2</v>
      </c>
      <c r="X31">
        <f>Strains!X25</f>
        <v>1.0277053552417561</v>
      </c>
      <c r="Y31">
        <f>Strains!Y25</f>
        <v>8.1249838487763071E-2</v>
      </c>
      <c r="Z31">
        <f>Strains!Z25</f>
        <v>6.5865023482911891</v>
      </c>
      <c r="AA31">
        <f>Strains!AA25</f>
        <v>0.16313056684525518</v>
      </c>
      <c r="AB31">
        <f>Strains!AB25</f>
        <v>0.67017755591992445</v>
      </c>
      <c r="AC31">
        <f>Strains!AC25</f>
        <v>7.3155625822958245E-2</v>
      </c>
      <c r="AD31">
        <f>Strains!AD25</f>
        <v>1.0240393438578761</v>
      </c>
      <c r="AG31" s="1" t="s">
        <v>197</v>
      </c>
      <c r="AH31" s="1">
        <v>0.15</v>
      </c>
      <c r="AI31" s="1">
        <f t="shared" si="3"/>
        <v>6</v>
      </c>
      <c r="AJ31" s="9">
        <f t="shared" si="4"/>
        <v>-90.111341880275603</v>
      </c>
      <c r="AK31" s="9">
        <f t="shared" si="4"/>
        <v>2.9478545675404949E-2</v>
      </c>
      <c r="AL31" s="9">
        <f t="shared" si="4"/>
        <v>1.0277053552417561</v>
      </c>
      <c r="AM31" s="9">
        <f t="shared" si="4"/>
        <v>8.1249838487763071E-2</v>
      </c>
      <c r="AN31">
        <f t="shared" si="5"/>
        <v>1.17168954899594</v>
      </c>
      <c r="AO31">
        <f t="shared" si="6"/>
        <v>3.0013076247392689E-4</v>
      </c>
      <c r="AP31" s="10">
        <f t="shared" si="7"/>
        <v>596.19139683316632</v>
      </c>
      <c r="AQ31" s="10">
        <f t="shared" si="8"/>
        <v>258.62300526428169</v>
      </c>
      <c r="AR31" s="9">
        <f t="shared" si="9"/>
        <v>-90.18</v>
      </c>
      <c r="AS31">
        <f t="shared" si="10"/>
        <v>1.1709914139891542</v>
      </c>
    </row>
    <row r="32" spans="1:45">
      <c r="A32">
        <f>Strains!A26</f>
        <v>25</v>
      </c>
      <c r="B32">
        <f>Strains!B26</f>
        <v>25</v>
      </c>
      <c r="C32">
        <f>Strains!C26</f>
        <v>980051</v>
      </c>
      <c r="D32">
        <f>Strains!D26</f>
        <v>41644.689264004628</v>
      </c>
      <c r="E32">
        <f>Strains!E26</f>
        <v>71.88</v>
      </c>
      <c r="F32">
        <f>Strains!F26</f>
        <v>35.94</v>
      </c>
      <c r="G32">
        <f>Strains!G26</f>
        <v>-45</v>
      </c>
      <c r="H32">
        <f>Strains!H26</f>
        <v>-90.2</v>
      </c>
      <c r="I32">
        <f>Strains!I26</f>
        <v>12</v>
      </c>
      <c r="J32">
        <f>Strains!J26</f>
        <v>-22.95</v>
      </c>
      <c r="K32">
        <f>Strains!K26</f>
        <v>-22.802</v>
      </c>
      <c r="L32">
        <f>Strains!L26</f>
        <v>-7</v>
      </c>
      <c r="M32">
        <f>Strains!M26</f>
        <v>0</v>
      </c>
      <c r="N32" t="str">
        <f>Strains!N26</f>
        <v>OFF</v>
      </c>
      <c r="O32">
        <f>Strains!O26</f>
        <v>32</v>
      </c>
      <c r="P32">
        <f>Strains!P26</f>
        <v>800000</v>
      </c>
      <c r="Q32">
        <f>Strains!Q26</f>
        <v>4081</v>
      </c>
      <c r="R32">
        <f>Strains!R26</f>
        <v>808</v>
      </c>
      <c r="S32">
        <f>Strains!S26</f>
        <v>423</v>
      </c>
      <c r="T32">
        <f>Strains!T26</f>
        <v>3.1331854503572805</v>
      </c>
      <c r="U32">
        <f>Strains!U26</f>
        <v>0.20383929154825653</v>
      </c>
      <c r="V32">
        <f>Strains!V26</f>
        <v>-90.050674869032534</v>
      </c>
      <c r="W32">
        <f>Strains!W26</f>
        <v>3.2482444847984668E-2</v>
      </c>
      <c r="X32">
        <f>Strains!X26</f>
        <v>1.0442477777142067</v>
      </c>
      <c r="Y32">
        <f>Strains!Y26</f>
        <v>8.9526323375471867E-2</v>
      </c>
      <c r="Z32">
        <f>Strains!Z26</f>
        <v>6.7540794811255038</v>
      </c>
      <c r="AA32">
        <f>Strains!AA26</f>
        <v>0.16546647459819541</v>
      </c>
      <c r="AB32">
        <f>Strains!AB26</f>
        <v>0.60516342057848671</v>
      </c>
      <c r="AC32">
        <f>Strains!AC26</f>
        <v>7.703208332307962E-2</v>
      </c>
      <c r="AD32">
        <f>Strains!AD26</f>
        <v>1.0592074985296291</v>
      </c>
      <c r="AG32" s="1" t="s">
        <v>197</v>
      </c>
      <c r="AH32" s="1">
        <v>0.15</v>
      </c>
      <c r="AI32" s="1">
        <f t="shared" si="3"/>
        <v>7</v>
      </c>
      <c r="AJ32" s="9">
        <f t="shared" si="4"/>
        <v>-90.050674869032534</v>
      </c>
      <c r="AK32" s="9">
        <f t="shared" si="4"/>
        <v>3.2482444847984668E-2</v>
      </c>
      <c r="AL32" s="9">
        <f t="shared" si="4"/>
        <v>1.0442477777142067</v>
      </c>
      <c r="AM32" s="9">
        <f t="shared" si="4"/>
        <v>8.9526323375471867E-2</v>
      </c>
      <c r="AN32">
        <f t="shared" si="5"/>
        <v>1.1723074717007187</v>
      </c>
      <c r="AO32">
        <f t="shared" si="6"/>
        <v>3.3125246249388063E-4</v>
      </c>
      <c r="AP32" s="10">
        <f t="shared" si="7"/>
        <v>1123.8833144652763</v>
      </c>
      <c r="AQ32" s="10">
        <f t="shared" si="8"/>
        <v>286.70849229623127</v>
      </c>
      <c r="AR32" s="9">
        <f t="shared" si="9"/>
        <v>-90.18</v>
      </c>
      <c r="AS32">
        <f t="shared" si="10"/>
        <v>1.1709914139891542</v>
      </c>
    </row>
    <row r="33" spans="1:45">
      <c r="A33">
        <f>Strains!A27</f>
        <v>26</v>
      </c>
      <c r="B33">
        <f>Strains!B27</f>
        <v>26</v>
      </c>
      <c r="C33">
        <f>Strains!C27</f>
        <v>980051</v>
      </c>
      <c r="D33">
        <f>Strains!D27</f>
        <v>41644.736595486109</v>
      </c>
      <c r="E33">
        <f>Strains!E27</f>
        <v>71.88</v>
      </c>
      <c r="F33">
        <f>Strains!F27</f>
        <v>35.94</v>
      </c>
      <c r="G33">
        <f>Strains!G27</f>
        <v>-45</v>
      </c>
      <c r="H33">
        <f>Strains!H27</f>
        <v>-90.2</v>
      </c>
      <c r="I33">
        <f>Strains!I27</f>
        <v>12</v>
      </c>
      <c r="J33">
        <f>Strains!J27</f>
        <v>-22.95</v>
      </c>
      <c r="K33">
        <f>Strains!K27</f>
        <v>-22.690999999999999</v>
      </c>
      <c r="L33">
        <f>Strains!L27</f>
        <v>-8</v>
      </c>
      <c r="M33">
        <f>Strains!M27</f>
        <v>0</v>
      </c>
      <c r="N33" t="str">
        <f>Strains!N27</f>
        <v>OFF</v>
      </c>
      <c r="O33">
        <f>Strains!O27</f>
        <v>32</v>
      </c>
      <c r="P33">
        <f>Strains!P27</f>
        <v>800000</v>
      </c>
      <c r="Q33">
        <f>Strains!Q27</f>
        <v>4091</v>
      </c>
      <c r="R33">
        <f>Strains!R27</f>
        <v>805</v>
      </c>
      <c r="S33">
        <f>Strains!S27</f>
        <v>424</v>
      </c>
      <c r="T33">
        <f>Strains!T27</f>
        <v>2.9274036194905917</v>
      </c>
      <c r="U33">
        <f>Strains!U27</f>
        <v>0.18966871361512314</v>
      </c>
      <c r="V33">
        <f>Strains!V27</f>
        <v>-90.12229271699222</v>
      </c>
      <c r="W33">
        <f>Strains!W27</f>
        <v>3.3718104041893071E-2</v>
      </c>
      <c r="X33">
        <f>Strains!X27</f>
        <v>1.0819728909132686</v>
      </c>
      <c r="Y33">
        <f>Strains!Y27</f>
        <v>9.5041426763146822E-2</v>
      </c>
      <c r="Z33">
        <f>Strains!Z27</f>
        <v>7.0181264921460009</v>
      </c>
      <c r="AA33">
        <f>Strains!AA27</f>
        <v>0.17261247052805798</v>
      </c>
      <c r="AB33">
        <f>Strains!AB27</f>
        <v>0.69515374513073769</v>
      </c>
      <c r="AC33">
        <f>Strains!AC27</f>
        <v>7.4512478584827901E-2</v>
      </c>
      <c r="AD33">
        <f>Strains!AD27</f>
        <v>0.9617278597718788</v>
      </c>
      <c r="AG33" s="1" t="s">
        <v>197</v>
      </c>
      <c r="AH33" s="1">
        <v>0.15</v>
      </c>
      <c r="AI33" s="1">
        <f t="shared" si="3"/>
        <v>8</v>
      </c>
      <c r="AJ33" s="9">
        <f t="shared" si="4"/>
        <v>-90.12229271699222</v>
      </c>
      <c r="AK33" s="9">
        <f t="shared" si="4"/>
        <v>3.3718104041893071E-2</v>
      </c>
      <c r="AL33" s="9">
        <f t="shared" si="4"/>
        <v>1.0819728909132686</v>
      </c>
      <c r="AM33" s="9">
        <f t="shared" si="4"/>
        <v>9.5041426763146822E-2</v>
      </c>
      <c r="AN33">
        <f t="shared" si="5"/>
        <v>1.1715781138307848</v>
      </c>
      <c r="AO33">
        <f t="shared" si="6"/>
        <v>3.4321586101393464E-4</v>
      </c>
      <c r="AP33" s="10">
        <f t="shared" si="7"/>
        <v>501.02830355684949</v>
      </c>
      <c r="AQ33" s="10">
        <f t="shared" si="8"/>
        <v>295.25791324187554</v>
      </c>
      <c r="AR33" s="9">
        <f t="shared" si="9"/>
        <v>-90.18</v>
      </c>
      <c r="AS33">
        <f t="shared" si="10"/>
        <v>1.1709914139891542</v>
      </c>
    </row>
    <row r="34" spans="1:45">
      <c r="A34">
        <f>Strains!A28</f>
        <v>27</v>
      </c>
      <c r="B34">
        <f>Strains!B28</f>
        <v>27</v>
      </c>
      <c r="C34">
        <f>Strains!C28</f>
        <v>980051</v>
      </c>
      <c r="D34">
        <f>Strains!D28</f>
        <v>41644.784046412038</v>
      </c>
      <c r="E34">
        <f>Strains!E28</f>
        <v>71.88</v>
      </c>
      <c r="F34">
        <f>Strains!F28</f>
        <v>35.94</v>
      </c>
      <c r="G34">
        <f>Strains!G28</f>
        <v>-45</v>
      </c>
      <c r="H34">
        <f>Strains!H28</f>
        <v>-90.2</v>
      </c>
      <c r="I34">
        <f>Strains!I28</f>
        <v>12</v>
      </c>
      <c r="J34">
        <f>Strains!J28</f>
        <v>-22.95</v>
      </c>
      <c r="K34">
        <f>Strains!K28</f>
        <v>-22.594000000000001</v>
      </c>
      <c r="L34">
        <f>Strains!L28</f>
        <v>-9</v>
      </c>
      <c r="M34">
        <f>Strains!M28</f>
        <v>0</v>
      </c>
      <c r="N34" t="str">
        <f>Strains!N28</f>
        <v>OFF</v>
      </c>
      <c r="O34">
        <f>Strains!O28</f>
        <v>32</v>
      </c>
      <c r="P34">
        <f>Strains!P28</f>
        <v>800000</v>
      </c>
      <c r="Q34">
        <f>Strains!Q28</f>
        <v>4103</v>
      </c>
      <c r="R34">
        <f>Strains!R28</f>
        <v>794</v>
      </c>
      <c r="S34">
        <f>Strains!S28</f>
        <v>414</v>
      </c>
      <c r="T34">
        <f>Strains!T28</f>
        <v>2.8344508317553174</v>
      </c>
      <c r="U34">
        <f>Strains!U28</f>
        <v>0.20769829419936342</v>
      </c>
      <c r="V34">
        <f>Strains!V28</f>
        <v>-90.06736944554136</v>
      </c>
      <c r="W34">
        <f>Strains!W28</f>
        <v>3.8160543884842392E-2</v>
      </c>
      <c r="X34">
        <f>Strains!X28</f>
        <v>1.0830884236896126</v>
      </c>
      <c r="Y34">
        <f>Strains!Y28</f>
        <v>0.10693014615218677</v>
      </c>
      <c r="Z34">
        <f>Strains!Z28</f>
        <v>7.3069572776987242</v>
      </c>
      <c r="AA34">
        <f>Strains!AA28</f>
        <v>0.18278570303609742</v>
      </c>
      <c r="AB34">
        <f>Strains!AB28</f>
        <v>0.52497392926177522</v>
      </c>
      <c r="AC34">
        <f>Strains!AC28</f>
        <v>8.1381030358598325E-2</v>
      </c>
      <c r="AD34">
        <f>Strains!AD28</f>
        <v>1.0533034859806429</v>
      </c>
      <c r="AG34" s="1" t="s">
        <v>197</v>
      </c>
      <c r="AH34" s="1">
        <v>0.15</v>
      </c>
      <c r="AI34" s="1">
        <f t="shared" si="3"/>
        <v>9</v>
      </c>
      <c r="AJ34" s="9">
        <f t="shared" si="4"/>
        <v>-90.06736944554136</v>
      </c>
      <c r="AK34" s="9">
        <f t="shared" si="4"/>
        <v>3.8160543884842392E-2</v>
      </c>
      <c r="AL34" s="9">
        <f t="shared" si="4"/>
        <v>1.0830884236896126</v>
      </c>
      <c r="AM34" s="9">
        <f t="shared" si="4"/>
        <v>0.10693014615218677</v>
      </c>
      <c r="AN34">
        <f t="shared" si="5"/>
        <v>1.172137331648615</v>
      </c>
      <c r="AO34">
        <f t="shared" si="6"/>
        <v>3.8901613309350047E-4</v>
      </c>
      <c r="AP34" s="10">
        <f t="shared" si="7"/>
        <v>978.58758464938592</v>
      </c>
      <c r="AQ34" s="10">
        <f t="shared" si="8"/>
        <v>335.77614913774141</v>
      </c>
      <c r="AR34" s="9">
        <f t="shared" si="9"/>
        <v>-90.18</v>
      </c>
      <c r="AS34">
        <f t="shared" si="10"/>
        <v>1.1709914139891542</v>
      </c>
    </row>
    <row r="35" spans="1:45">
      <c r="A35">
        <f>Strains!A29</f>
        <v>28</v>
      </c>
      <c r="B35">
        <f>Strains!B29</f>
        <v>28</v>
      </c>
      <c r="C35">
        <f>Strains!C29</f>
        <v>980051</v>
      </c>
      <c r="D35">
        <f>Strains!D29</f>
        <v>41644.831634606482</v>
      </c>
      <c r="E35">
        <f>Strains!E29</f>
        <v>71.88</v>
      </c>
      <c r="F35">
        <f>Strains!F29</f>
        <v>35.94</v>
      </c>
      <c r="G35">
        <f>Strains!G29</f>
        <v>-45</v>
      </c>
      <c r="H35">
        <f>Strains!H29</f>
        <v>-90.2</v>
      </c>
      <c r="I35">
        <f>Strains!I29</f>
        <v>12</v>
      </c>
      <c r="J35">
        <f>Strains!J29</f>
        <v>-22.95</v>
      </c>
      <c r="K35">
        <f>Strains!K29</f>
        <v>-22.655999999999999</v>
      </c>
      <c r="L35">
        <f>Strains!L29</f>
        <v>-10</v>
      </c>
      <c r="M35">
        <f>Strains!M29</f>
        <v>0</v>
      </c>
      <c r="N35" t="str">
        <f>Strains!N29</f>
        <v>OFF</v>
      </c>
      <c r="O35">
        <f>Strains!O29</f>
        <v>32</v>
      </c>
      <c r="P35">
        <f>Strains!P29</f>
        <v>800000</v>
      </c>
      <c r="Q35">
        <f>Strains!Q29</f>
        <v>4128</v>
      </c>
      <c r="R35">
        <f>Strains!R29</f>
        <v>763</v>
      </c>
      <c r="S35">
        <f>Strains!S29</f>
        <v>437</v>
      </c>
      <c r="T35">
        <f>Strains!T29</f>
        <v>2.2712923053860514</v>
      </c>
      <c r="U35">
        <f>Strains!U29</f>
        <v>0.23027616351852445</v>
      </c>
      <c r="V35">
        <f>Strains!V29</f>
        <v>-90.054566276912908</v>
      </c>
      <c r="W35">
        <f>Strains!W29</f>
        <v>5.2124518489019098E-2</v>
      </c>
      <c r="X35">
        <f>Strains!X29</f>
        <v>1.0679883698099268</v>
      </c>
      <c r="Y35">
        <f>Strains!Y29</f>
        <v>0.14593017223930338</v>
      </c>
      <c r="Z35">
        <f>Strains!Z29</f>
        <v>7.061461540693406</v>
      </c>
      <c r="AA35">
        <f>Strains!AA29</f>
        <v>0.19695451793313135</v>
      </c>
      <c r="AB35">
        <f>Strains!AB29</f>
        <v>0.64482448286304805</v>
      </c>
      <c r="AC35">
        <f>Strains!AC29</f>
        <v>9.0793382422122565E-2</v>
      </c>
      <c r="AD35">
        <f>Strains!AD29</f>
        <v>1.1972840057266458</v>
      </c>
      <c r="AG35" s="1" t="s">
        <v>260</v>
      </c>
      <c r="AH35" s="1">
        <v>0.15</v>
      </c>
      <c r="AI35" s="1">
        <f t="shared" si="3"/>
        <v>10</v>
      </c>
      <c r="AJ35" s="9">
        <f t="shared" si="4"/>
        <v>-90.054566276912908</v>
      </c>
      <c r="AK35" s="9">
        <f t="shared" si="4"/>
        <v>5.2124518489019098E-2</v>
      </c>
      <c r="AL35" s="9">
        <f t="shared" si="4"/>
        <v>1.0679883698099268</v>
      </c>
      <c r="AM35" s="9">
        <f t="shared" si="4"/>
        <v>0.14593017223930338</v>
      </c>
      <c r="AN35">
        <f t="shared" si="5"/>
        <v>1.1722678064137639</v>
      </c>
      <c r="AO35">
        <f t="shared" si="6"/>
        <v>5.3164267273198007E-4</v>
      </c>
      <c r="AP35" s="10">
        <f t="shared" si="7"/>
        <v>1489.4462325174347</v>
      </c>
      <c r="AQ35" s="10">
        <f t="shared" si="8"/>
        <v>459.48005142772786</v>
      </c>
      <c r="AR35" s="9">
        <f t="shared" si="9"/>
        <v>-90.225999999999999</v>
      </c>
      <c r="AS35">
        <f t="shared" si="10"/>
        <v>1.1705243732958885</v>
      </c>
    </row>
    <row r="36" spans="1:45">
      <c r="A36">
        <f>Strains!A30</f>
        <v>29</v>
      </c>
      <c r="B36">
        <f>Strains!B30</f>
        <v>29</v>
      </c>
      <c r="C36">
        <f>Strains!C30</f>
        <v>980051</v>
      </c>
      <c r="D36">
        <f>Strains!D30</f>
        <v>41644.879511226849</v>
      </c>
      <c r="E36">
        <f>Strains!E30</f>
        <v>71.88</v>
      </c>
      <c r="F36">
        <f>Strains!F30</f>
        <v>35.94</v>
      </c>
      <c r="G36">
        <f>Strains!G30</f>
        <v>-45</v>
      </c>
      <c r="H36">
        <f>Strains!H30</f>
        <v>-90.2</v>
      </c>
      <c r="I36">
        <f>Strains!I30</f>
        <v>12</v>
      </c>
      <c r="J36">
        <f>Strains!J30</f>
        <v>-22.95</v>
      </c>
      <c r="K36">
        <f>Strains!K30</f>
        <v>-22.687000000000001</v>
      </c>
      <c r="L36">
        <f>Strains!L30</f>
        <v>-11</v>
      </c>
      <c r="M36">
        <f>Strains!M30</f>
        <v>0</v>
      </c>
      <c r="N36" t="str">
        <f>Strains!N30</f>
        <v>OFF</v>
      </c>
      <c r="O36">
        <f>Strains!O30</f>
        <v>32</v>
      </c>
      <c r="P36">
        <f>Strains!P30</f>
        <v>800000</v>
      </c>
      <c r="Q36">
        <f>Strains!Q30</f>
        <v>4106</v>
      </c>
      <c r="R36">
        <f>Strains!R30</f>
        <v>810</v>
      </c>
      <c r="S36">
        <f>Strains!S30</f>
        <v>429</v>
      </c>
      <c r="T36">
        <f>Strains!T30</f>
        <v>2.9731950416688573</v>
      </c>
      <c r="U36">
        <f>Strains!U30</f>
        <v>0.20998087236646445</v>
      </c>
      <c r="V36">
        <f>Strains!V30</f>
        <v>-90.034487552499613</v>
      </c>
      <c r="W36">
        <f>Strains!W30</f>
        <v>3.2555066403635029E-2</v>
      </c>
      <c r="X36">
        <f>Strains!X30</f>
        <v>0.97543498582079058</v>
      </c>
      <c r="Y36">
        <f>Strains!Y30</f>
        <v>8.765668992762278E-2</v>
      </c>
      <c r="Z36">
        <f>Strains!Z30</f>
        <v>6.3068051491968173</v>
      </c>
      <c r="AA36">
        <f>Strains!AA30</f>
        <v>0.15652352290686292</v>
      </c>
      <c r="AB36">
        <f>Strains!AB30</f>
        <v>0.51290844880515674</v>
      </c>
      <c r="AC36">
        <f>Strains!AC30</f>
        <v>7.5368560849386645E-2</v>
      </c>
      <c r="AD36">
        <f>Strains!AD30</f>
        <v>1.1485453467331239</v>
      </c>
      <c r="AG36" s="1" t="s">
        <v>201</v>
      </c>
      <c r="AH36" s="1">
        <v>0.15</v>
      </c>
      <c r="AI36" s="1">
        <f t="shared" si="3"/>
        <v>11</v>
      </c>
      <c r="AJ36" s="9">
        <f t="shared" si="4"/>
        <v>-90.034487552499613</v>
      </c>
      <c r="AK36" s="9">
        <f t="shared" si="4"/>
        <v>3.2555066403635029E-2</v>
      </c>
      <c r="AL36" s="9">
        <f t="shared" si="4"/>
        <v>0.97543498582079058</v>
      </c>
      <c r="AM36" s="9">
        <f t="shared" si="4"/>
        <v>8.765668992762278E-2</v>
      </c>
      <c r="AN36">
        <f t="shared" si="5"/>
        <v>1.1724725130329843</v>
      </c>
      <c r="AO36">
        <f t="shared" si="6"/>
        <v>3.3213393934117263E-4</v>
      </c>
      <c r="AP36" s="10">
        <f t="shared" si="7"/>
        <v>2063.6752850795056</v>
      </c>
      <c r="AQ36" s="10">
        <f t="shared" si="8"/>
        <v>290.2494912189718</v>
      </c>
      <c r="AR36" s="9">
        <f t="shared" si="9"/>
        <v>-90.272000000000006</v>
      </c>
      <c r="AS36">
        <f t="shared" si="10"/>
        <v>1.1700578934761054</v>
      </c>
    </row>
    <row r="37" spans="1:45">
      <c r="A37">
        <f>Strains!A31</f>
        <v>30</v>
      </c>
      <c r="B37">
        <f>Strains!B31</f>
        <v>30</v>
      </c>
      <c r="C37">
        <f>Strains!C31</f>
        <v>980051</v>
      </c>
      <c r="D37">
        <f>Strains!D31</f>
        <v>41644.927133912039</v>
      </c>
      <c r="E37">
        <f>Strains!E31</f>
        <v>71.88</v>
      </c>
      <c r="F37">
        <f>Strains!F31</f>
        <v>35.94</v>
      </c>
      <c r="G37">
        <f>Strains!G31</f>
        <v>-45</v>
      </c>
      <c r="H37">
        <f>Strains!H31</f>
        <v>-90.2</v>
      </c>
      <c r="I37">
        <f>Strains!I31</f>
        <v>12</v>
      </c>
      <c r="J37">
        <f>Strains!J31</f>
        <v>-22.95</v>
      </c>
      <c r="K37">
        <f>Strains!K31</f>
        <v>-22.696999999999999</v>
      </c>
      <c r="L37">
        <f>Strains!L31</f>
        <v>-12</v>
      </c>
      <c r="M37">
        <f>Strains!M31</f>
        <v>0</v>
      </c>
      <c r="N37" t="str">
        <f>Strains!N31</f>
        <v>OFF</v>
      </c>
      <c r="O37">
        <f>Strains!O31</f>
        <v>32</v>
      </c>
      <c r="P37">
        <f>Strains!P31</f>
        <v>800000</v>
      </c>
      <c r="Q37">
        <f>Strains!Q31</f>
        <v>4094</v>
      </c>
      <c r="R37">
        <f>Strains!R31</f>
        <v>815</v>
      </c>
      <c r="S37">
        <f>Strains!S31</f>
        <v>394</v>
      </c>
      <c r="T37">
        <f>Strains!T31</f>
        <v>2.9903632390079178</v>
      </c>
      <c r="U37">
        <f>Strains!U31</f>
        <v>0.17406988894602574</v>
      </c>
      <c r="V37">
        <f>Strains!V31</f>
        <v>-90.059184561253161</v>
      </c>
      <c r="W37">
        <f>Strains!W31</f>
        <v>2.6327614239625607E-2</v>
      </c>
      <c r="X37">
        <f>Strains!X31</f>
        <v>0.95328467538915429</v>
      </c>
      <c r="Y37">
        <f>Strains!Y31</f>
        <v>7.0455744674291276E-2</v>
      </c>
      <c r="Z37">
        <f>Strains!Z31</f>
        <v>6.2294563905891396</v>
      </c>
      <c r="AA37">
        <f>Strains!AA31</f>
        <v>0.1297618877301229</v>
      </c>
      <c r="AB37">
        <f>Strains!AB31</f>
        <v>0.54299417396104488</v>
      </c>
      <c r="AC37">
        <f>Strains!AC31</f>
        <v>6.1852382251682152E-2</v>
      </c>
      <c r="AD37">
        <f>Strains!AD31</f>
        <v>0.96038977036398188</v>
      </c>
      <c r="AG37" s="1" t="s">
        <v>201</v>
      </c>
      <c r="AH37" s="1">
        <v>0.15</v>
      </c>
      <c r="AI37" s="1">
        <f t="shared" si="3"/>
        <v>12</v>
      </c>
      <c r="AJ37" s="9">
        <f t="shared" si="4"/>
        <v>-90.059184561253161</v>
      </c>
      <c r="AK37" s="9">
        <f t="shared" si="4"/>
        <v>2.6327614239625607E-2</v>
      </c>
      <c r="AL37" s="9">
        <f t="shared" si="4"/>
        <v>0.95328467538915429</v>
      </c>
      <c r="AM37" s="9">
        <f t="shared" si="4"/>
        <v>7.0455744674291276E-2</v>
      </c>
      <c r="AN37">
        <f t="shared" si="5"/>
        <v>1.1722207372809752</v>
      </c>
      <c r="AO37">
        <f t="shared" si="6"/>
        <v>2.6840482104906194E-4</v>
      </c>
      <c r="AP37" s="10">
        <f t="shared" si="7"/>
        <v>1848.4929822097906</v>
      </c>
      <c r="AQ37" s="10">
        <f t="shared" si="8"/>
        <v>235.04829834886323</v>
      </c>
      <c r="AR37" s="9">
        <f t="shared" si="9"/>
        <v>-90.272000000000006</v>
      </c>
      <c r="AS37">
        <f t="shared" si="10"/>
        <v>1.1700578934761054</v>
      </c>
    </row>
    <row r="38" spans="1:45">
      <c r="A38">
        <f>Strains!A32</f>
        <v>31</v>
      </c>
      <c r="B38">
        <f>Strains!B32</f>
        <v>31</v>
      </c>
      <c r="C38">
        <f>Strains!C32</f>
        <v>980051</v>
      </c>
      <c r="D38">
        <f>Strains!D32</f>
        <v>41644.974639583335</v>
      </c>
      <c r="E38">
        <f>Strains!E32</f>
        <v>71.88</v>
      </c>
      <c r="F38">
        <f>Strains!F32</f>
        <v>35.94</v>
      </c>
      <c r="G38">
        <f>Strains!G32</f>
        <v>-45</v>
      </c>
      <c r="H38">
        <f>Strains!H32</f>
        <v>-90.2</v>
      </c>
      <c r="I38">
        <f>Strains!I32</f>
        <v>12</v>
      </c>
      <c r="J38">
        <f>Strains!J32</f>
        <v>-22.95</v>
      </c>
      <c r="K38">
        <f>Strains!K32</f>
        <v>-22.709</v>
      </c>
      <c r="L38">
        <f>Strains!L32</f>
        <v>-13</v>
      </c>
      <c r="M38">
        <f>Strains!M32</f>
        <v>0</v>
      </c>
      <c r="N38" t="str">
        <f>Strains!N32</f>
        <v>OFF</v>
      </c>
      <c r="O38">
        <f>Strains!O32</f>
        <v>32</v>
      </c>
      <c r="P38">
        <f>Strains!P32</f>
        <v>800000</v>
      </c>
      <c r="Q38">
        <f>Strains!Q32</f>
        <v>3978</v>
      </c>
      <c r="R38">
        <f>Strains!R32</f>
        <v>837</v>
      </c>
      <c r="S38">
        <f>Strains!S32</f>
        <v>414</v>
      </c>
      <c r="T38">
        <f>Strains!T32</f>
        <v>2.7157977618138247</v>
      </c>
      <c r="U38">
        <f>Strains!U32</f>
        <v>0.1912277672088411</v>
      </c>
      <c r="V38">
        <f>Strains!V32</f>
        <v>-90.049154166492045</v>
      </c>
      <c r="W38">
        <f>Strains!W32</f>
        <v>2.9646259814730617E-2</v>
      </c>
      <c r="X38">
        <f>Strains!X32</f>
        <v>0.89508458416500014</v>
      </c>
      <c r="Y38">
        <f>Strains!Y32</f>
        <v>7.8390566273576018E-2</v>
      </c>
      <c r="Z38">
        <f>Strains!Z32</f>
        <v>6.050865560124306</v>
      </c>
      <c r="AA38">
        <f>Strains!AA32</f>
        <v>0.13444163139508053</v>
      </c>
      <c r="AB38">
        <f>Strains!AB32</f>
        <v>0.43057100397469356</v>
      </c>
      <c r="AC38">
        <f>Strains!AC32</f>
        <v>6.5376785809361931E-2</v>
      </c>
      <c r="AD38">
        <f>Strains!AD32</f>
        <v>1.0963284941624356</v>
      </c>
      <c r="AG38" s="1" t="s">
        <v>201</v>
      </c>
      <c r="AH38" s="1">
        <v>0.15</v>
      </c>
      <c r="AI38" s="1">
        <f t="shared" si="3"/>
        <v>13</v>
      </c>
      <c r="AJ38" s="9">
        <f t="shared" si="4"/>
        <v>-90.049154166492045</v>
      </c>
      <c r="AK38" s="9">
        <f t="shared" si="4"/>
        <v>2.9646259814730617E-2</v>
      </c>
      <c r="AL38" s="9">
        <f t="shared" si="4"/>
        <v>0.89508458416500014</v>
      </c>
      <c r="AM38" s="9">
        <f t="shared" si="4"/>
        <v>7.8390566273576018E-2</v>
      </c>
      <c r="AN38">
        <f t="shared" si="5"/>
        <v>1.1723229733835994</v>
      </c>
      <c r="AO38">
        <f t="shared" si="6"/>
        <v>3.0233016341418839E-4</v>
      </c>
      <c r="AP38" s="10">
        <f t="shared" si="7"/>
        <v>1935.8699429518215</v>
      </c>
      <c r="AQ38" s="10">
        <f t="shared" si="8"/>
        <v>264.35986865679024</v>
      </c>
      <c r="AR38" s="9">
        <f t="shared" si="9"/>
        <v>-90.272000000000006</v>
      </c>
      <c r="AS38">
        <f t="shared" si="10"/>
        <v>1.1700578934761054</v>
      </c>
    </row>
    <row r="39" spans="1:45">
      <c r="A39">
        <f>Strains!A33</f>
        <v>32</v>
      </c>
      <c r="B39">
        <f>Strains!B33</f>
        <v>32</v>
      </c>
      <c r="C39">
        <f>Strains!C33</f>
        <v>980051</v>
      </c>
      <c r="D39">
        <f>Strains!D33</f>
        <v>41645.020769212962</v>
      </c>
      <c r="E39">
        <f>Strains!E33</f>
        <v>71.88</v>
      </c>
      <c r="F39">
        <f>Strains!F33</f>
        <v>35.94</v>
      </c>
      <c r="G39">
        <f>Strains!G33</f>
        <v>-45</v>
      </c>
      <c r="H39">
        <f>Strains!H33</f>
        <v>-90.2</v>
      </c>
      <c r="I39">
        <f>Strains!I33</f>
        <v>12</v>
      </c>
      <c r="J39">
        <f>Strains!J33</f>
        <v>-22.95</v>
      </c>
      <c r="K39">
        <f>Strains!K33</f>
        <v>-22.733000000000001</v>
      </c>
      <c r="L39">
        <f>Strains!L33</f>
        <v>-14</v>
      </c>
      <c r="M39">
        <f>Strains!M33</f>
        <v>0</v>
      </c>
      <c r="N39" t="str">
        <f>Strains!N33</f>
        <v>OFF</v>
      </c>
      <c r="O39">
        <f>Strains!O33</f>
        <v>32</v>
      </c>
      <c r="P39">
        <f>Strains!P33</f>
        <v>800000</v>
      </c>
      <c r="Q39">
        <f>Strains!Q33</f>
        <v>3897</v>
      </c>
      <c r="R39">
        <f>Strains!R33</f>
        <v>811</v>
      </c>
      <c r="S39">
        <f>Strains!S33</f>
        <v>397</v>
      </c>
      <c r="T39">
        <f>Strains!T33</f>
        <v>2.7202711465089031</v>
      </c>
      <c r="U39">
        <f>Strains!U33</f>
        <v>0.18044632352837003</v>
      </c>
      <c r="V39">
        <f>Strains!V33</f>
        <v>-90.068274606926025</v>
      </c>
      <c r="W39">
        <f>Strains!W33</f>
        <v>2.4235760320503015E-2</v>
      </c>
      <c r="X39">
        <f>Strains!X33</f>
        <v>0.78215250842112505</v>
      </c>
      <c r="Y39">
        <f>Strains!Y33</f>
        <v>6.1979689630393943E-2</v>
      </c>
      <c r="Z39">
        <f>Strains!Z33</f>
        <v>4.9602735427516773</v>
      </c>
      <c r="AA39">
        <f>Strains!AA33</f>
        <v>0.11198757401758631</v>
      </c>
      <c r="AB39">
        <f>Strains!AB33</f>
        <v>0.49858658317052329</v>
      </c>
      <c r="AC39">
        <f>Strains!AC33</f>
        <v>5.6188018665831389E-2</v>
      </c>
      <c r="AD39">
        <f>Strains!AD33</f>
        <v>1.1191271165780996</v>
      </c>
      <c r="AG39" s="1" t="s">
        <v>201</v>
      </c>
      <c r="AH39" s="1">
        <v>0.15</v>
      </c>
      <c r="AI39" s="1">
        <f t="shared" si="3"/>
        <v>14</v>
      </c>
      <c r="AJ39" s="9">
        <f t="shared" si="4"/>
        <v>-90.068274606926025</v>
      </c>
      <c r="AK39" s="9">
        <f t="shared" si="4"/>
        <v>2.4235760320503015E-2</v>
      </c>
      <c r="AL39" s="9">
        <f t="shared" si="4"/>
        <v>0.78215250842112505</v>
      </c>
      <c r="AM39" s="9">
        <f t="shared" si="4"/>
        <v>6.1979689630393943E-2</v>
      </c>
      <c r="AN39">
        <f t="shared" si="5"/>
        <v>1.1721281089664406</v>
      </c>
      <c r="AO39">
        <f t="shared" si="6"/>
        <v>2.4701330553300593E-4</v>
      </c>
      <c r="AP39" s="10">
        <f t="shared" si="7"/>
        <v>1769.3273998475229</v>
      </c>
      <c r="AQ39" s="10">
        <f t="shared" si="8"/>
        <v>216.50044474658944</v>
      </c>
      <c r="AR39" s="9">
        <f t="shared" si="9"/>
        <v>-90.272000000000006</v>
      </c>
      <c r="AS39">
        <f t="shared" si="10"/>
        <v>1.1700578934761054</v>
      </c>
    </row>
    <row r="40" spans="1:45">
      <c r="A40">
        <f>Strains!A34</f>
        <v>33</v>
      </c>
      <c r="B40">
        <f>Strains!B34</f>
        <v>33</v>
      </c>
      <c r="C40">
        <f>Strains!C34</f>
        <v>980051</v>
      </c>
      <c r="D40">
        <f>Strains!D34</f>
        <v>41645.065952893521</v>
      </c>
      <c r="E40">
        <f>Strains!E34</f>
        <v>71.88</v>
      </c>
      <c r="F40">
        <f>Strains!F34</f>
        <v>35.94</v>
      </c>
      <c r="G40">
        <f>Strains!G34</f>
        <v>-45</v>
      </c>
      <c r="H40">
        <f>Strains!H34</f>
        <v>-90.2</v>
      </c>
      <c r="I40">
        <f>Strains!I34</f>
        <v>12</v>
      </c>
      <c r="J40">
        <f>Strains!J34</f>
        <v>-22.95</v>
      </c>
      <c r="K40">
        <f>Strains!K34</f>
        <v>-22.713999999999999</v>
      </c>
      <c r="L40">
        <f>Strains!L34</f>
        <v>-15</v>
      </c>
      <c r="M40">
        <f>Strains!M34</f>
        <v>0</v>
      </c>
      <c r="N40" t="str">
        <f>Strains!N34</f>
        <v>OFF</v>
      </c>
      <c r="O40">
        <f>Strains!O34</f>
        <v>32</v>
      </c>
      <c r="P40">
        <f>Strains!P34</f>
        <v>800000</v>
      </c>
      <c r="Q40">
        <f>Strains!Q34</f>
        <v>3902</v>
      </c>
      <c r="R40">
        <f>Strains!R34</f>
        <v>829</v>
      </c>
      <c r="S40">
        <f>Strains!S34</f>
        <v>408</v>
      </c>
      <c r="T40">
        <f>Strains!T34</f>
        <v>3.1426958559383746</v>
      </c>
      <c r="U40">
        <f>Strains!U34</f>
        <v>0.19494740470426172</v>
      </c>
      <c r="V40">
        <f>Strains!V34</f>
        <v>-90.183406486085744</v>
      </c>
      <c r="W40">
        <f>Strains!W34</f>
        <v>2.6545893439118829E-2</v>
      </c>
      <c r="X40">
        <f>Strains!X34</f>
        <v>0.91898309661287014</v>
      </c>
      <c r="Y40">
        <f>Strains!Y34</f>
        <v>7.1586484900768549E-2</v>
      </c>
      <c r="Z40">
        <f>Strains!Z34</f>
        <v>5.7765305377342271</v>
      </c>
      <c r="AA40">
        <f>Strains!AA34</f>
        <v>0.14970451296552173</v>
      </c>
      <c r="AB40">
        <f>Strains!AB34</f>
        <v>0.53663019230294018</v>
      </c>
      <c r="AC40">
        <f>Strains!AC34</f>
        <v>6.7386598832334735E-2</v>
      </c>
      <c r="AD40">
        <f>Strains!AD34</f>
        <v>1.1004775229069774</v>
      </c>
      <c r="AG40" s="1" t="s">
        <v>201</v>
      </c>
      <c r="AH40" s="1">
        <v>0.15</v>
      </c>
      <c r="AI40" s="1">
        <f t="shared" si="3"/>
        <v>15</v>
      </c>
      <c r="AJ40" s="9">
        <f t="shared" si="4"/>
        <v>-90.183406486085744</v>
      </c>
      <c r="AK40" s="9">
        <f t="shared" si="4"/>
        <v>2.6545893439118829E-2</v>
      </c>
      <c r="AL40" s="9">
        <f t="shared" si="4"/>
        <v>0.91898309661287014</v>
      </c>
      <c r="AM40" s="9">
        <f t="shared" si="4"/>
        <v>7.1586484900768549E-2</v>
      </c>
      <c r="AN40">
        <f t="shared" si="5"/>
        <v>1.1709568084888311</v>
      </c>
      <c r="AO40">
        <f t="shared" si="6"/>
        <v>2.6975354716785027E-4</v>
      </c>
      <c r="AP40" s="10">
        <f t="shared" si="7"/>
        <v>768.26541467540756</v>
      </c>
      <c r="AQ40" s="10">
        <f t="shared" si="8"/>
        <v>233.26343907741239</v>
      </c>
      <c r="AR40" s="9">
        <f t="shared" si="9"/>
        <v>-90.272000000000006</v>
      </c>
      <c r="AS40">
        <f t="shared" si="10"/>
        <v>1.1700578934761054</v>
      </c>
    </row>
    <row r="41" spans="1:45">
      <c r="A41">
        <f>Strains!A35</f>
        <v>34</v>
      </c>
      <c r="B41">
        <f>Strains!B35</f>
        <v>34</v>
      </c>
      <c r="C41">
        <f>Strains!C35</f>
        <v>980051</v>
      </c>
      <c r="D41">
        <f>Strains!D35</f>
        <v>41645.111207986112</v>
      </c>
      <c r="E41">
        <f>Strains!E35</f>
        <v>71.88</v>
      </c>
      <c r="F41">
        <f>Strains!F35</f>
        <v>35.94</v>
      </c>
      <c r="G41">
        <f>Strains!G35</f>
        <v>-45</v>
      </c>
      <c r="H41">
        <f>Strains!H35</f>
        <v>-90.2</v>
      </c>
      <c r="I41">
        <f>Strains!I35</f>
        <v>12</v>
      </c>
      <c r="J41">
        <f>Strains!J35</f>
        <v>-22.95</v>
      </c>
      <c r="K41">
        <f>Strains!K35</f>
        <v>-22.716999999999999</v>
      </c>
      <c r="L41">
        <f>Strains!L35</f>
        <v>-16</v>
      </c>
      <c r="M41">
        <f>Strains!M35</f>
        <v>0</v>
      </c>
      <c r="N41" t="str">
        <f>Strains!N35</f>
        <v>OFF</v>
      </c>
      <c r="O41">
        <f>Strains!O35</f>
        <v>32</v>
      </c>
      <c r="P41">
        <f>Strains!P35</f>
        <v>800000</v>
      </c>
      <c r="Q41">
        <f>Strains!Q35</f>
        <v>3925</v>
      </c>
      <c r="R41">
        <f>Strains!R35</f>
        <v>821</v>
      </c>
      <c r="S41">
        <f>Strains!S35</f>
        <v>434</v>
      </c>
      <c r="T41">
        <f>Strains!T35</f>
        <v>2.8764311652123036</v>
      </c>
      <c r="U41">
        <f>Strains!U35</f>
        <v>0.20141602845865611</v>
      </c>
      <c r="V41">
        <f>Strains!V35</f>
        <v>-90.185951646889322</v>
      </c>
      <c r="W41">
        <f>Strains!W35</f>
        <v>2.8054746438343926E-2</v>
      </c>
      <c r="X41">
        <f>Strains!X35</f>
        <v>0.86253524589379726</v>
      </c>
      <c r="Y41">
        <f>Strains!Y35</f>
        <v>7.4428205311861548E-2</v>
      </c>
      <c r="Z41">
        <f>Strains!Z35</f>
        <v>5.7202333032502128</v>
      </c>
      <c r="AA41">
        <f>Strains!AA35</f>
        <v>0.14700123044841401</v>
      </c>
      <c r="AB41">
        <f>Strains!AB35</f>
        <v>0.45226239665346768</v>
      </c>
      <c r="AC41">
        <f>Strains!AC35</f>
        <v>6.7286457390516835E-2</v>
      </c>
      <c r="AD41">
        <f>Strains!AD35</f>
        <v>1.1715796630858353</v>
      </c>
      <c r="AG41" s="1" t="s">
        <v>201</v>
      </c>
      <c r="AH41" s="1">
        <v>0.15</v>
      </c>
      <c r="AI41" s="1">
        <f t="shared" si="3"/>
        <v>16</v>
      </c>
      <c r="AJ41" s="9">
        <f t="shared" si="4"/>
        <v>-90.185951646889322</v>
      </c>
      <c r="AK41" s="9">
        <f t="shared" si="4"/>
        <v>2.8054746438343926E-2</v>
      </c>
      <c r="AL41" s="9">
        <f t="shared" si="4"/>
        <v>0.86253524589379726</v>
      </c>
      <c r="AM41" s="9">
        <f t="shared" si="4"/>
        <v>7.4428205311861548E-2</v>
      </c>
      <c r="AN41">
        <f t="shared" si="5"/>
        <v>1.1709309549515856</v>
      </c>
      <c r="AO41">
        <f t="shared" si="6"/>
        <v>2.8507284151557677E-4</v>
      </c>
      <c r="AP41" s="10">
        <f t="shared" si="7"/>
        <v>746.16946763753697</v>
      </c>
      <c r="AQ41" s="10">
        <f t="shared" si="8"/>
        <v>246.33170912976504</v>
      </c>
      <c r="AR41" s="9">
        <f t="shared" si="9"/>
        <v>-90.272000000000006</v>
      </c>
      <c r="AS41">
        <f t="shared" si="10"/>
        <v>1.1700578934761054</v>
      </c>
    </row>
    <row r="42" spans="1:45">
      <c r="A42">
        <f>Strains!A36</f>
        <v>35</v>
      </c>
      <c r="B42">
        <f>Strains!B36</f>
        <v>35</v>
      </c>
      <c r="C42">
        <f>Strains!C36</f>
        <v>980051</v>
      </c>
      <c r="D42">
        <f>Strains!D36</f>
        <v>41645.156727199072</v>
      </c>
      <c r="E42">
        <f>Strains!E36</f>
        <v>71.88</v>
      </c>
      <c r="F42">
        <f>Strains!F36</f>
        <v>35.94</v>
      </c>
      <c r="G42">
        <f>Strains!G36</f>
        <v>-45</v>
      </c>
      <c r="H42">
        <f>Strains!H36</f>
        <v>-90.2</v>
      </c>
      <c r="I42">
        <f>Strains!I36</f>
        <v>12</v>
      </c>
      <c r="J42">
        <f>Strains!J36</f>
        <v>-22.95</v>
      </c>
      <c r="K42">
        <f>Strains!K36</f>
        <v>-22.817</v>
      </c>
      <c r="L42">
        <f>Strains!L36</f>
        <v>-24</v>
      </c>
      <c r="M42">
        <f>Strains!M36</f>
        <v>0</v>
      </c>
      <c r="N42" t="str">
        <f>Strains!N36</f>
        <v>OFF</v>
      </c>
      <c r="O42">
        <f>Strains!O36</f>
        <v>32</v>
      </c>
      <c r="P42">
        <f>Strains!P36</f>
        <v>800000</v>
      </c>
      <c r="Q42">
        <f>Strains!Q36</f>
        <v>3913</v>
      </c>
      <c r="R42">
        <f>Strains!R36</f>
        <v>790</v>
      </c>
      <c r="S42">
        <f>Strains!S36</f>
        <v>391</v>
      </c>
      <c r="T42">
        <f>Strains!T36</f>
        <v>3.3048725109820052</v>
      </c>
      <c r="U42">
        <f>Strains!U36</f>
        <v>0.2844608635335949</v>
      </c>
      <c r="V42">
        <f>Strains!V36</f>
        <v>-90.379806321466205</v>
      </c>
      <c r="W42">
        <f>Strains!W36</f>
        <v>4.4605572951886094E-2</v>
      </c>
      <c r="X42">
        <f>Strains!X36</f>
        <v>1.1193021076166758</v>
      </c>
      <c r="Y42">
        <f>Strains!Y36</f>
        <v>0.13802826479149705</v>
      </c>
      <c r="Z42">
        <f>Strains!Z36</f>
        <v>6.7158719073039341</v>
      </c>
      <c r="AA42">
        <f>Strains!AA36</f>
        <v>0.35212690143060438</v>
      </c>
      <c r="AB42">
        <f>Strains!AB36</f>
        <v>0.8769991590910009</v>
      </c>
      <c r="AC42">
        <f>Strains!AC36</f>
        <v>0.12945637807806384</v>
      </c>
      <c r="AD42">
        <f>Strains!AD36</f>
        <v>1.3158866483449125</v>
      </c>
      <c r="AG42" s="1" t="s">
        <v>201</v>
      </c>
      <c r="AH42" s="1">
        <v>0.15</v>
      </c>
      <c r="AI42" s="1">
        <f t="shared" si="3"/>
        <v>24</v>
      </c>
      <c r="AJ42" s="9">
        <f t="shared" si="4"/>
        <v>-90.379806321466205</v>
      </c>
      <c r="AK42" s="9">
        <f t="shared" si="4"/>
        <v>4.4605572951886094E-2</v>
      </c>
      <c r="AL42" s="9">
        <f t="shared" si="4"/>
        <v>1.1193021076166758</v>
      </c>
      <c r="AM42" s="9">
        <f t="shared" si="4"/>
        <v>0.13802826479149705</v>
      </c>
      <c r="AN42">
        <f t="shared" si="5"/>
        <v>1.1689668369469803</v>
      </c>
      <c r="AO42">
        <f t="shared" si="6"/>
        <v>4.5105940055845117E-4</v>
      </c>
      <c r="AP42" s="10">
        <f t="shared" si="7"/>
        <v>-932.48080732459323</v>
      </c>
      <c r="AQ42" s="10">
        <f t="shared" si="8"/>
        <v>384.01541524628101</v>
      </c>
      <c r="AR42" s="9">
        <f t="shared" si="9"/>
        <v>-90.272000000000006</v>
      </c>
      <c r="AS42">
        <f t="shared" si="10"/>
        <v>1.1700578934761054</v>
      </c>
    </row>
    <row r="43" spans="1:45">
      <c r="AG43" s="1"/>
      <c r="AH43" s="1"/>
      <c r="AI43" s="1"/>
      <c r="AJ43" s="9"/>
      <c r="AK43" s="9"/>
      <c r="AL43" s="9"/>
      <c r="AM43" s="9"/>
      <c r="AP43" s="10"/>
      <c r="AQ43" s="10"/>
      <c r="AR43" s="9"/>
    </row>
    <row r="44" spans="1:45">
      <c r="A44">
        <f>Strains!A38</f>
        <v>37</v>
      </c>
      <c r="B44">
        <f>Strains!B38</f>
        <v>37</v>
      </c>
      <c r="C44">
        <f>Strains!C38</f>
        <v>980051</v>
      </c>
      <c r="D44">
        <f>Strains!D38</f>
        <v>41645.202407986108</v>
      </c>
      <c r="E44">
        <f>Strains!E38</f>
        <v>71.88</v>
      </c>
      <c r="F44">
        <f>Strains!F38</f>
        <v>35.94</v>
      </c>
      <c r="G44">
        <f>Strains!G38</f>
        <v>-45</v>
      </c>
      <c r="H44">
        <f>Strains!H38</f>
        <v>-90.2</v>
      </c>
      <c r="I44">
        <f>Strains!I38</f>
        <v>17</v>
      </c>
      <c r="J44">
        <f>Strains!J38</f>
        <v>-22.95</v>
      </c>
      <c r="K44">
        <f>Strains!K38</f>
        <v>-21.413</v>
      </c>
      <c r="L44">
        <f>Strains!L38</f>
        <v>24</v>
      </c>
      <c r="M44">
        <f>Strains!M38</f>
        <v>0</v>
      </c>
      <c r="N44" t="str">
        <f>Strains!N38</f>
        <v>OFF</v>
      </c>
      <c r="O44">
        <f>Strains!O38</f>
        <v>32</v>
      </c>
      <c r="P44">
        <f>Strains!P38</f>
        <v>800000</v>
      </c>
      <c r="Q44">
        <f>Strains!Q38</f>
        <v>3908</v>
      </c>
      <c r="R44">
        <f>Strains!R38</f>
        <v>792</v>
      </c>
      <c r="S44">
        <f>Strains!S38</f>
        <v>413</v>
      </c>
      <c r="T44">
        <f>Strains!T38</f>
        <v>2.9522070564231861</v>
      </c>
      <c r="U44">
        <f>Strains!U38</f>
        <v>0.19534458492741569</v>
      </c>
      <c r="V44">
        <f>Strains!V38</f>
        <v>-90.270661092675667</v>
      </c>
      <c r="W44">
        <f>Strains!W38</f>
        <v>2.7544817963381641E-2</v>
      </c>
      <c r="X44">
        <f>Strains!X38</f>
        <v>0.89617994112832955</v>
      </c>
      <c r="Y44">
        <f>Strains!Y38</f>
        <v>7.4785039832931721E-2</v>
      </c>
      <c r="Z44">
        <f>Strains!Z38</f>
        <v>5.6338372996467685</v>
      </c>
      <c r="AA44">
        <f>Strains!AA38</f>
        <v>0.15808883650324557</v>
      </c>
      <c r="AB44">
        <f>Strains!AB38</f>
        <v>0.45815711131377412</v>
      </c>
      <c r="AC44">
        <f>Strains!AC38</f>
        <v>6.865856765968649E-2</v>
      </c>
      <c r="AD44">
        <f>Strains!AD38</f>
        <v>1.1284865805030064</v>
      </c>
      <c r="AG44" s="1" t="s">
        <v>201</v>
      </c>
      <c r="AH44" s="1">
        <v>2.5</v>
      </c>
      <c r="AI44" s="1">
        <f t="shared" si="3"/>
        <v>-24</v>
      </c>
      <c r="AJ44" s="9">
        <f t="shared" si="4"/>
        <v>-90.270661092675667</v>
      </c>
      <c r="AK44" s="9">
        <f t="shared" si="4"/>
        <v>2.7544817963381641E-2</v>
      </c>
      <c r="AL44" s="9">
        <f t="shared" si="4"/>
        <v>0.89617994112832955</v>
      </c>
      <c r="AM44" s="9">
        <f t="shared" si="4"/>
        <v>7.4785039832931721E-2</v>
      </c>
      <c r="AN44">
        <f t="shared" si="5"/>
        <v>1.17007146323802</v>
      </c>
      <c r="AO44">
        <f t="shared" si="6"/>
        <v>2.7927073832545446E-4</v>
      </c>
      <c r="AP44" s="10">
        <f t="shared" si="7"/>
        <v>11.597513242924979</v>
      </c>
      <c r="AQ44" s="10">
        <f t="shared" si="8"/>
        <v>239.36150586728348</v>
      </c>
      <c r="AR44" s="9">
        <f t="shared" ref="AR44:AR56" si="11">VLOOKUP(AG44,$AH$1:$AI$4,2,FALSE)</f>
        <v>-90.272000000000006</v>
      </c>
      <c r="AS44">
        <f t="shared" si="10"/>
        <v>1.1700578934761054</v>
      </c>
    </row>
    <row r="45" spans="1:45">
      <c r="A45">
        <f>Strains!A39</f>
        <v>38</v>
      </c>
      <c r="B45">
        <f>Strains!B39</f>
        <v>38</v>
      </c>
      <c r="C45">
        <f>Strains!C39</f>
        <v>980051</v>
      </c>
      <c r="D45">
        <f>Strains!D39</f>
        <v>41645.247788310182</v>
      </c>
      <c r="E45">
        <f>Strains!E39</f>
        <v>71.88</v>
      </c>
      <c r="F45">
        <f>Strains!F39</f>
        <v>35.94</v>
      </c>
      <c r="G45">
        <f>Strains!G39</f>
        <v>-45</v>
      </c>
      <c r="H45">
        <f>Strains!H39</f>
        <v>-90.2</v>
      </c>
      <c r="I45">
        <f>Strains!I39</f>
        <v>17</v>
      </c>
      <c r="J45">
        <f>Strains!J39</f>
        <v>-22.95</v>
      </c>
      <c r="K45">
        <f>Strains!K39</f>
        <v>-21.027999999999999</v>
      </c>
      <c r="L45">
        <f>Strains!L39</f>
        <v>16</v>
      </c>
      <c r="M45">
        <f>Strains!M39</f>
        <v>0</v>
      </c>
      <c r="N45" t="str">
        <f>Strains!N39</f>
        <v>OFF</v>
      </c>
      <c r="O45">
        <f>Strains!O39</f>
        <v>32</v>
      </c>
      <c r="P45">
        <f>Strains!P39</f>
        <v>800000</v>
      </c>
      <c r="Q45">
        <f>Strains!Q39</f>
        <v>3915</v>
      </c>
      <c r="R45">
        <f>Strains!R39</f>
        <v>830</v>
      </c>
      <c r="S45">
        <f>Strains!S39</f>
        <v>381</v>
      </c>
      <c r="T45">
        <f>Strains!T39</f>
        <v>3.3950735530201381</v>
      </c>
      <c r="U45">
        <f>Strains!U39</f>
        <v>0.1566455918741875</v>
      </c>
      <c r="V45">
        <f>Strains!V39</f>
        <v>-90.211956624434549</v>
      </c>
      <c r="W45">
        <f>Strains!W39</f>
        <v>2.0618831132061227E-2</v>
      </c>
      <c r="X45">
        <f>Strains!X39</f>
        <v>0.95715899047082353</v>
      </c>
      <c r="Y45">
        <f>Strains!Y39</f>
        <v>5.6536226686088563E-2</v>
      </c>
      <c r="Z45">
        <f>Strains!Z39</f>
        <v>6.0168460490431057</v>
      </c>
      <c r="AA45">
        <f>Strains!AA39</f>
        <v>0.12959936591861937</v>
      </c>
      <c r="AB45">
        <f>Strains!AB39</f>
        <v>0.47272799340591698</v>
      </c>
      <c r="AC45">
        <f>Strains!AC39</f>
        <v>5.5936949178986874E-2</v>
      </c>
      <c r="AD45">
        <f>Strains!AD39</f>
        <v>0.86139092709543896</v>
      </c>
      <c r="AG45" s="1" t="s">
        <v>201</v>
      </c>
      <c r="AH45" s="1">
        <v>2.5</v>
      </c>
      <c r="AI45" s="1">
        <f t="shared" si="3"/>
        <v>-16</v>
      </c>
      <c r="AJ45" s="9">
        <f t="shared" si="4"/>
        <v>-90.211956624434549</v>
      </c>
      <c r="AK45" s="9">
        <f t="shared" si="4"/>
        <v>2.0618831132061227E-2</v>
      </c>
      <c r="AL45" s="9">
        <f t="shared" si="4"/>
        <v>0.95715899047082353</v>
      </c>
      <c r="AM45" s="9">
        <f t="shared" si="4"/>
        <v>5.6536226686088563E-2</v>
      </c>
      <c r="AN45">
        <f t="shared" si="5"/>
        <v>1.1706668969949723</v>
      </c>
      <c r="AO45">
        <f t="shared" si="6"/>
        <v>2.0935158640122964E-4</v>
      </c>
      <c r="AP45" s="10">
        <f t="shared" si="7"/>
        <v>520.49007340786955</v>
      </c>
      <c r="AQ45" s="10">
        <f t="shared" si="8"/>
        <v>180.8258930562971</v>
      </c>
      <c r="AR45" s="9">
        <f t="shared" si="11"/>
        <v>-90.272000000000006</v>
      </c>
      <c r="AS45">
        <f t="shared" si="10"/>
        <v>1.1700578934761054</v>
      </c>
    </row>
    <row r="46" spans="1:45">
      <c r="A46">
        <f>Strains!A40</f>
        <v>39</v>
      </c>
      <c r="B46">
        <f>Strains!B40</f>
        <v>39</v>
      </c>
      <c r="C46">
        <f>Strains!C40</f>
        <v>980051</v>
      </c>
      <c r="D46">
        <f>Strains!D40</f>
        <v>41645.293206828705</v>
      </c>
      <c r="E46">
        <f>Strains!E40</f>
        <v>71.88</v>
      </c>
      <c r="F46">
        <f>Strains!F40</f>
        <v>35.94</v>
      </c>
      <c r="G46">
        <f>Strains!G40</f>
        <v>-45</v>
      </c>
      <c r="H46">
        <f>Strains!H40</f>
        <v>-90.2</v>
      </c>
      <c r="I46">
        <f>Strains!I40</f>
        <v>17</v>
      </c>
      <c r="J46">
        <f>Strains!J40</f>
        <v>-22.95</v>
      </c>
      <c r="K46">
        <f>Strains!K40</f>
        <v>-20.815000000000001</v>
      </c>
      <c r="L46">
        <f>Strains!L40</f>
        <v>12</v>
      </c>
      <c r="M46">
        <f>Strains!M40</f>
        <v>0</v>
      </c>
      <c r="N46" t="str">
        <f>Strains!N40</f>
        <v>OFF</v>
      </c>
      <c r="O46">
        <f>Strains!O40</f>
        <v>32</v>
      </c>
      <c r="P46">
        <f>Strains!P40</f>
        <v>800000</v>
      </c>
      <c r="Q46">
        <f>Strains!Q40</f>
        <v>3921</v>
      </c>
      <c r="R46">
        <f>Strains!R40</f>
        <v>802</v>
      </c>
      <c r="S46">
        <f>Strains!S40</f>
        <v>443</v>
      </c>
      <c r="T46">
        <f>Strains!T40</f>
        <v>2.3359040107693474</v>
      </c>
      <c r="U46">
        <f>Strains!U40</f>
        <v>0.21001765312446197</v>
      </c>
      <c r="V46">
        <f>Strains!V40</f>
        <v>-89.963401512108433</v>
      </c>
      <c r="W46">
        <f>Strains!W40</f>
        <v>3.5059168895356298E-2</v>
      </c>
      <c r="X46">
        <f>Strains!X40</f>
        <v>0.82521624431451057</v>
      </c>
      <c r="Y46">
        <f>Strains!Y40</f>
        <v>9.0911613834538538E-2</v>
      </c>
      <c r="Z46">
        <f>Strains!Z40</f>
        <v>5.620333450388963</v>
      </c>
      <c r="AA46">
        <f>Strains!AA40</f>
        <v>0.13604525796435524</v>
      </c>
      <c r="AB46">
        <f>Strains!AB40</f>
        <v>0.27926806626929451</v>
      </c>
      <c r="AC46">
        <f>Strains!AC40</f>
        <v>6.9710001761090448E-2</v>
      </c>
      <c r="AD46">
        <f>Strains!AD40</f>
        <v>1.2892879092951048</v>
      </c>
      <c r="AG46" s="1" t="s">
        <v>201</v>
      </c>
      <c r="AH46" s="1">
        <v>2.5</v>
      </c>
      <c r="AI46" s="1">
        <f t="shared" si="3"/>
        <v>-12</v>
      </c>
      <c r="AJ46" s="9">
        <f t="shared" si="4"/>
        <v>-89.963401512108433</v>
      </c>
      <c r="AK46" s="9">
        <f t="shared" si="4"/>
        <v>3.5059168895356298E-2</v>
      </c>
      <c r="AL46" s="9">
        <f t="shared" si="4"/>
        <v>0.82521624431451057</v>
      </c>
      <c r="AM46" s="9">
        <f t="shared" si="4"/>
        <v>9.0911613834538538E-2</v>
      </c>
      <c r="AN46">
        <f t="shared" si="5"/>
        <v>1.1731981140653316</v>
      </c>
      <c r="AO46">
        <f t="shared" si="6"/>
        <v>3.5835882524382079E-4</v>
      </c>
      <c r="AP46" s="10">
        <f t="shared" si="7"/>
        <v>2683.8164220207177</v>
      </c>
      <c r="AQ46" s="10">
        <f t="shared" si="8"/>
        <v>314.41400505054025</v>
      </c>
      <c r="AR46" s="9">
        <f t="shared" si="11"/>
        <v>-90.272000000000006</v>
      </c>
      <c r="AS46">
        <f t="shared" si="10"/>
        <v>1.1700578934761054</v>
      </c>
    </row>
    <row r="47" spans="1:45">
      <c r="A47">
        <f>Strains!A41</f>
        <v>40</v>
      </c>
      <c r="B47">
        <f>Strains!B41</f>
        <v>40</v>
      </c>
      <c r="C47">
        <f>Strains!C41</f>
        <v>980051</v>
      </c>
      <c r="D47">
        <f>Strains!D41</f>
        <v>41645.338677430555</v>
      </c>
      <c r="E47">
        <f>Strains!E41</f>
        <v>71.88</v>
      </c>
      <c r="F47">
        <f>Strains!F41</f>
        <v>35.94</v>
      </c>
      <c r="G47">
        <f>Strains!G41</f>
        <v>-45</v>
      </c>
      <c r="H47">
        <f>Strains!H41</f>
        <v>-90.2</v>
      </c>
      <c r="I47">
        <f>Strains!I41</f>
        <v>17</v>
      </c>
      <c r="J47">
        <f>Strains!J41</f>
        <v>-22.95</v>
      </c>
      <c r="K47">
        <f>Strains!K41</f>
        <v>-20.619</v>
      </c>
      <c r="L47">
        <f>Strains!L41</f>
        <v>9</v>
      </c>
      <c r="M47">
        <f>Strains!M41</f>
        <v>0</v>
      </c>
      <c r="N47" t="str">
        <f>Strains!N41</f>
        <v>OFF</v>
      </c>
      <c r="O47">
        <f>Strains!O41</f>
        <v>32</v>
      </c>
      <c r="P47">
        <f>Strains!P41</f>
        <v>800000</v>
      </c>
      <c r="Q47">
        <f>Strains!Q41</f>
        <v>3932</v>
      </c>
      <c r="R47">
        <f>Strains!R41</f>
        <v>752</v>
      </c>
      <c r="S47">
        <f>Strains!S41</f>
        <v>435</v>
      </c>
      <c r="T47">
        <f>Strains!T41</f>
        <v>2.8241973396239448</v>
      </c>
      <c r="U47">
        <f>Strains!U41</f>
        <v>0.22707122652456932</v>
      </c>
      <c r="V47">
        <f>Strains!V41</f>
        <v>-90.074536007777439</v>
      </c>
      <c r="W47">
        <f>Strains!W41</f>
        <v>4.1656832481254638E-2</v>
      </c>
      <c r="X47">
        <f>Strains!X41</f>
        <v>1.0813494559030505</v>
      </c>
      <c r="Y47">
        <f>Strains!Y41</f>
        <v>0.11698967944001247</v>
      </c>
      <c r="Z47">
        <f>Strains!Z41</f>
        <v>7.0136825017336548</v>
      </c>
      <c r="AA47">
        <f>Strains!AA41</f>
        <v>0.19972765260001923</v>
      </c>
      <c r="AB47">
        <f>Strains!AB41</f>
        <v>0.43817833359951924</v>
      </c>
      <c r="AC47">
        <f>Strains!AC41</f>
        <v>8.8344197360920904E-2</v>
      </c>
      <c r="AD47">
        <f>Strains!AD41</f>
        <v>1.1778617202647106</v>
      </c>
      <c r="AG47" s="1" t="s">
        <v>201</v>
      </c>
      <c r="AH47" s="1">
        <v>2.5</v>
      </c>
      <c r="AI47" s="1">
        <f t="shared" si="3"/>
        <v>-9</v>
      </c>
      <c r="AJ47" s="9">
        <f t="shared" si="4"/>
        <v>-90.074536007777439</v>
      </c>
      <c r="AK47" s="9">
        <f t="shared" si="4"/>
        <v>4.1656832481254638E-2</v>
      </c>
      <c r="AL47" s="9">
        <f t="shared" si="4"/>
        <v>1.0813494559030505</v>
      </c>
      <c r="AM47" s="9">
        <f t="shared" si="4"/>
        <v>0.11698967944001247</v>
      </c>
      <c r="AN47">
        <f t="shared" si="5"/>
        <v>1.1720643175794683</v>
      </c>
      <c r="AO47">
        <f t="shared" si="6"/>
        <v>4.2459783165882392E-4</v>
      </c>
      <c r="AP47" s="10">
        <f t="shared" si="7"/>
        <v>1714.8075446095861</v>
      </c>
      <c r="AQ47" s="10">
        <f t="shared" si="8"/>
        <v>368.53946492291311</v>
      </c>
      <c r="AR47" s="9">
        <f t="shared" si="11"/>
        <v>-90.272000000000006</v>
      </c>
      <c r="AS47">
        <f t="shared" si="10"/>
        <v>1.1700578934761054</v>
      </c>
    </row>
    <row r="48" spans="1:45">
      <c r="A48">
        <f>Strains!A42</f>
        <v>41</v>
      </c>
      <c r="B48">
        <f>Strains!B42</f>
        <v>41</v>
      </c>
      <c r="C48">
        <f>Strains!C42</f>
        <v>980051</v>
      </c>
      <c r="D48">
        <f>Strains!D42</f>
        <v>41645.384285763888</v>
      </c>
      <c r="E48">
        <f>Strains!E42</f>
        <v>71.88</v>
      </c>
      <c r="F48">
        <f>Strains!F42</f>
        <v>35.94</v>
      </c>
      <c r="G48">
        <f>Strains!G42</f>
        <v>-45</v>
      </c>
      <c r="H48">
        <f>Strains!H42</f>
        <v>-90.2</v>
      </c>
      <c r="I48">
        <f>Strains!I42</f>
        <v>17</v>
      </c>
      <c r="J48">
        <f>Strains!J42</f>
        <v>-22.95</v>
      </c>
      <c r="K48">
        <f>Strains!K42</f>
        <v>-20.834</v>
      </c>
      <c r="L48">
        <f>Strains!L42</f>
        <v>6</v>
      </c>
      <c r="M48">
        <f>Strains!M42</f>
        <v>0</v>
      </c>
      <c r="N48" t="str">
        <f>Strains!N42</f>
        <v>OFF</v>
      </c>
      <c r="O48">
        <f>Strains!O42</f>
        <v>32</v>
      </c>
      <c r="P48">
        <f>Strains!P42</f>
        <v>800000</v>
      </c>
      <c r="Q48">
        <f>Strains!Q42</f>
        <v>3949</v>
      </c>
      <c r="R48">
        <f>Strains!R42</f>
        <v>733</v>
      </c>
      <c r="S48">
        <f>Strains!S42</f>
        <v>440</v>
      </c>
      <c r="T48">
        <f>Strains!T42</f>
        <v>2.2684118991363467</v>
      </c>
      <c r="U48">
        <f>Strains!U42</f>
        <v>0.19340241289495305</v>
      </c>
      <c r="V48">
        <f>Strains!V42</f>
        <v>-90.060883795855361</v>
      </c>
      <c r="W48">
        <f>Strains!W42</f>
        <v>4.3584831634952928E-2</v>
      </c>
      <c r="X48">
        <f>Strains!X42</f>
        <v>1.057703645231258</v>
      </c>
      <c r="Y48">
        <f>Strains!Y42</f>
        <v>0.1204124978519738</v>
      </c>
      <c r="Z48">
        <f>Strains!Z42</f>
        <v>6.9659664458339652</v>
      </c>
      <c r="AA48">
        <f>Strains!AA42</f>
        <v>0.16664244595356437</v>
      </c>
      <c r="AB48">
        <f>Strains!AB42</f>
        <v>0.5004266084656066</v>
      </c>
      <c r="AC48">
        <f>Strains!AC42</f>
        <v>7.5754703855846595E-2</v>
      </c>
      <c r="AD48">
        <f>Strains!AD42</f>
        <v>1.0281748418633265</v>
      </c>
      <c r="AG48" s="1" t="s">
        <v>201</v>
      </c>
      <c r="AH48" s="1">
        <v>2.5</v>
      </c>
      <c r="AI48" s="1">
        <f t="shared" si="3"/>
        <v>-6</v>
      </c>
      <c r="AJ48" s="9">
        <f t="shared" si="4"/>
        <v>-90.060883795855361</v>
      </c>
      <c r="AK48" s="9">
        <f t="shared" si="4"/>
        <v>4.3584831634952928E-2</v>
      </c>
      <c r="AL48" s="9">
        <f t="shared" si="4"/>
        <v>1.057703645231258</v>
      </c>
      <c r="AM48" s="9">
        <f t="shared" si="4"/>
        <v>0.1204124978519738</v>
      </c>
      <c r="AN48">
        <f t="shared" si="5"/>
        <v>1.1722034202672342</v>
      </c>
      <c r="AO48">
        <f t="shared" si="6"/>
        <v>4.4441928117211482E-4</v>
      </c>
      <c r="AP48" s="10">
        <f t="shared" si="7"/>
        <v>1833.6928480988856</v>
      </c>
      <c r="AQ48" s="10">
        <f t="shared" si="8"/>
        <v>385.8500178066472</v>
      </c>
      <c r="AR48" s="9">
        <f t="shared" si="11"/>
        <v>-90.272000000000006</v>
      </c>
      <c r="AS48">
        <f t="shared" si="10"/>
        <v>1.1700578934761054</v>
      </c>
    </row>
    <row r="49" spans="1:45">
      <c r="A49">
        <f>Strains!A43</f>
        <v>42</v>
      </c>
      <c r="B49">
        <f>Strains!B43</f>
        <v>42</v>
      </c>
      <c r="C49">
        <f>Strains!C43</f>
        <v>980051</v>
      </c>
      <c r="D49">
        <f>Strains!D43</f>
        <v>41645.43009490741</v>
      </c>
      <c r="E49">
        <f>Strains!E43</f>
        <v>71.88</v>
      </c>
      <c r="F49">
        <f>Strains!F43</f>
        <v>35.94</v>
      </c>
      <c r="G49">
        <f>Strains!G43</f>
        <v>-45</v>
      </c>
      <c r="H49">
        <f>Strains!H43</f>
        <v>-90.2</v>
      </c>
      <c r="I49">
        <f>Strains!I43</f>
        <v>17</v>
      </c>
      <c r="J49">
        <f>Strains!J43</f>
        <v>-22.95</v>
      </c>
      <c r="K49">
        <f>Strains!K43</f>
        <v>-21.065999999999999</v>
      </c>
      <c r="L49">
        <f>Strains!L43</f>
        <v>3</v>
      </c>
      <c r="M49">
        <f>Strains!M43</f>
        <v>0</v>
      </c>
      <c r="N49" t="str">
        <f>Strains!N43</f>
        <v>OFF</v>
      </c>
      <c r="O49">
        <f>Strains!O43</f>
        <v>32</v>
      </c>
      <c r="P49">
        <f>Strains!P43</f>
        <v>800000</v>
      </c>
      <c r="Q49">
        <f>Strains!Q43</f>
        <v>3948</v>
      </c>
      <c r="R49">
        <f>Strains!R43</f>
        <v>762</v>
      </c>
      <c r="S49">
        <f>Strains!S43</f>
        <v>448</v>
      </c>
      <c r="T49">
        <f>Strains!T43</f>
        <v>2.6148178299763476</v>
      </c>
      <c r="U49">
        <f>Strains!U43</f>
        <v>0.22280422669326611</v>
      </c>
      <c r="V49">
        <f>Strains!V43</f>
        <v>-90.058310456542713</v>
      </c>
      <c r="W49">
        <f>Strains!W43</f>
        <v>4.0538795536516591E-2</v>
      </c>
      <c r="X49">
        <f>Strains!X43</f>
        <v>0.99924419784809171</v>
      </c>
      <c r="Y49">
        <f>Strains!Y43</f>
        <v>0.11020058470349625</v>
      </c>
      <c r="Z49">
        <f>Strains!Z43</f>
        <v>6.5897401796678459</v>
      </c>
      <c r="AA49">
        <f>Strains!AA43</f>
        <v>0.17701264056473381</v>
      </c>
      <c r="AB49">
        <f>Strains!AB43</f>
        <v>0.41450035809771996</v>
      </c>
      <c r="AC49">
        <f>Strains!AC43</f>
        <v>8.2489547816408368E-2</v>
      </c>
      <c r="AD49">
        <f>Strains!AD43</f>
        <v>1.2207267646183622</v>
      </c>
      <c r="AG49" s="1" t="s">
        <v>201</v>
      </c>
      <c r="AH49" s="1">
        <v>2.5</v>
      </c>
      <c r="AI49" s="1">
        <f t="shared" si="3"/>
        <v>-3</v>
      </c>
      <c r="AJ49" s="9">
        <f t="shared" si="4"/>
        <v>-90.058310456542713</v>
      </c>
      <c r="AK49" s="9">
        <f t="shared" si="4"/>
        <v>4.0538795536516591E-2</v>
      </c>
      <c r="AL49" s="9">
        <f t="shared" si="4"/>
        <v>0.99924419784809171</v>
      </c>
      <c r="AM49" s="9">
        <f t="shared" si="4"/>
        <v>0.11020058470349625</v>
      </c>
      <c r="AN49">
        <f t="shared" si="5"/>
        <v>1.1722296456403745</v>
      </c>
      <c r="AO49">
        <f t="shared" si="6"/>
        <v>4.1337126665630386E-4</v>
      </c>
      <c r="AP49" s="10">
        <f t="shared" si="7"/>
        <v>1856.106587868906</v>
      </c>
      <c r="AQ49" s="10">
        <f t="shared" si="8"/>
        <v>359.30333825643856</v>
      </c>
      <c r="AR49" s="9">
        <f t="shared" si="11"/>
        <v>-90.272000000000006</v>
      </c>
      <c r="AS49">
        <f t="shared" si="10"/>
        <v>1.1700578934761054</v>
      </c>
    </row>
    <row r="50" spans="1:45">
      <c r="A50">
        <f>Strains!A44</f>
        <v>43</v>
      </c>
      <c r="B50">
        <f>Strains!B44</f>
        <v>43</v>
      </c>
      <c r="C50">
        <f>Strains!C44</f>
        <v>980051</v>
      </c>
      <c r="D50">
        <f>Strains!D44</f>
        <v>41645.475889467591</v>
      </c>
      <c r="E50">
        <f>Strains!E44</f>
        <v>71.88</v>
      </c>
      <c r="F50">
        <f>Strains!F44</f>
        <v>35.94</v>
      </c>
      <c r="G50">
        <f>Strains!G44</f>
        <v>-45</v>
      </c>
      <c r="H50">
        <f>Strains!H44</f>
        <v>-90.2</v>
      </c>
      <c r="I50">
        <f>Strains!I44</f>
        <v>17</v>
      </c>
      <c r="J50">
        <f>Strains!J44</f>
        <v>-22.95</v>
      </c>
      <c r="K50">
        <f>Strains!K44</f>
        <v>-21.064</v>
      </c>
      <c r="L50">
        <f>Strains!L44</f>
        <v>0</v>
      </c>
      <c r="M50">
        <f>Strains!M44</f>
        <v>0</v>
      </c>
      <c r="N50" t="str">
        <f>Strains!N44</f>
        <v>OFF</v>
      </c>
      <c r="O50">
        <f>Strains!O44</f>
        <v>32</v>
      </c>
      <c r="P50">
        <f>Strains!P44</f>
        <v>800000</v>
      </c>
      <c r="Q50">
        <f>Strains!Q44</f>
        <v>3964</v>
      </c>
      <c r="R50">
        <f>Strains!R44</f>
        <v>739</v>
      </c>
      <c r="S50">
        <f>Strains!S44</f>
        <v>433</v>
      </c>
      <c r="T50">
        <f>Strains!T44</f>
        <v>2.5461989701049812</v>
      </c>
      <c r="U50">
        <f>Strains!U44</f>
        <v>0.25757561889891745</v>
      </c>
      <c r="V50">
        <f>Strains!V44</f>
        <v>-90.129922791199689</v>
      </c>
      <c r="W50">
        <f>Strains!W44</f>
        <v>5.1873970444040407E-2</v>
      </c>
      <c r="X50">
        <f>Strains!X44</f>
        <v>1.0787396678017054</v>
      </c>
      <c r="Y50">
        <f>Strains!Y44</f>
        <v>0.1464396730156575</v>
      </c>
      <c r="Z50">
        <f>Strains!Z44</f>
        <v>6.8143311293066198</v>
      </c>
      <c r="AA50">
        <f>Strains!AA44</f>
        <v>0.23514307349364055</v>
      </c>
      <c r="AB50">
        <f>Strains!AB44</f>
        <v>0.54810941842740957</v>
      </c>
      <c r="AC50">
        <f>Strains!AC44</f>
        <v>0.10078592542878291</v>
      </c>
      <c r="AD50">
        <f>Strains!AD44</f>
        <v>1.3475731410059075</v>
      </c>
      <c r="AG50" s="1" t="s">
        <v>201</v>
      </c>
      <c r="AH50" s="1">
        <v>2.5</v>
      </c>
      <c r="AI50" s="1">
        <f t="shared" si="3"/>
        <v>0</v>
      </c>
      <c r="AJ50" s="9">
        <f t="shared" si="4"/>
        <v>-90.129922791199689</v>
      </c>
      <c r="AK50" s="9">
        <f t="shared" si="4"/>
        <v>5.1873970444040407E-2</v>
      </c>
      <c r="AL50" s="9">
        <f t="shared" si="4"/>
        <v>1.0787396678017054</v>
      </c>
      <c r="AM50" s="9">
        <f t="shared" si="4"/>
        <v>0.1464396730156575</v>
      </c>
      <c r="AN50">
        <f t="shared" si="5"/>
        <v>1.1715004894306937</v>
      </c>
      <c r="AO50">
        <f t="shared" si="6"/>
        <v>5.2804405087525375E-4</v>
      </c>
      <c r="AP50" s="10">
        <f t="shared" si="7"/>
        <v>1232.9269881702212</v>
      </c>
      <c r="AQ50" s="10">
        <f t="shared" si="8"/>
        <v>455.87915800594828</v>
      </c>
      <c r="AR50" s="9">
        <f t="shared" si="11"/>
        <v>-90.272000000000006</v>
      </c>
      <c r="AS50">
        <f t="shared" si="10"/>
        <v>1.1700578934761054</v>
      </c>
    </row>
    <row r="51" spans="1:45">
      <c r="A51">
        <f>Strains!A45</f>
        <v>44</v>
      </c>
      <c r="B51">
        <f>Strains!B45</f>
        <v>44</v>
      </c>
      <c r="C51">
        <f>Strains!C45</f>
        <v>980051</v>
      </c>
      <c r="D51">
        <f>Strains!D45</f>
        <v>41645.521865393515</v>
      </c>
      <c r="E51">
        <f>Strains!E45</f>
        <v>71.88</v>
      </c>
      <c r="F51">
        <f>Strains!F45</f>
        <v>35.94</v>
      </c>
      <c r="G51">
        <f>Strains!G45</f>
        <v>-45</v>
      </c>
      <c r="H51">
        <f>Strains!H45</f>
        <v>-90.2</v>
      </c>
      <c r="I51">
        <f>Strains!I45</f>
        <v>17</v>
      </c>
      <c r="J51">
        <f>Strains!J45</f>
        <v>-22.95</v>
      </c>
      <c r="K51">
        <f>Strains!K45</f>
        <v>-20.927</v>
      </c>
      <c r="L51">
        <f>Strains!L45</f>
        <v>-3</v>
      </c>
      <c r="M51">
        <f>Strains!M45</f>
        <v>0</v>
      </c>
      <c r="N51" t="str">
        <f>Strains!N45</f>
        <v>OFF</v>
      </c>
      <c r="O51">
        <f>Strains!O45</f>
        <v>32</v>
      </c>
      <c r="P51">
        <f>Strains!P45</f>
        <v>800000</v>
      </c>
      <c r="Q51">
        <f>Strains!Q45</f>
        <v>3981</v>
      </c>
      <c r="R51">
        <f>Strains!R45</f>
        <v>810</v>
      </c>
      <c r="S51">
        <f>Strains!S45</f>
        <v>431</v>
      </c>
      <c r="T51">
        <f>Strains!T45</f>
        <v>2.436864535491587</v>
      </c>
      <c r="U51">
        <f>Strains!U45</f>
        <v>0.16211783940169427</v>
      </c>
      <c r="V51">
        <f>Strains!V45</f>
        <v>-90.065164728292658</v>
      </c>
      <c r="W51">
        <f>Strains!W45</f>
        <v>2.5260318962581071E-2</v>
      </c>
      <c r="X51">
        <f>Strains!X45</f>
        <v>0.80833958289815644</v>
      </c>
      <c r="Y51">
        <f>Strains!Y45</f>
        <v>6.5427434929667003E-2</v>
      </c>
      <c r="Z51">
        <f>Strains!Z45</f>
        <v>5.3583020944592485</v>
      </c>
      <c r="AA51">
        <f>Strains!AA45</f>
        <v>0.10627006091022283</v>
      </c>
      <c r="AB51">
        <f>Strains!AB45</f>
        <v>0.3998181260373041</v>
      </c>
      <c r="AC51">
        <f>Strains!AC45</f>
        <v>5.2393674913090944E-2</v>
      </c>
      <c r="AD51">
        <f>Strains!AD45</f>
        <v>0.99893014787931567</v>
      </c>
      <c r="AG51" s="1" t="s">
        <v>201</v>
      </c>
      <c r="AH51" s="1">
        <v>2.5</v>
      </c>
      <c r="AI51" s="1">
        <f t="shared" si="3"/>
        <v>3</v>
      </c>
      <c r="AJ51" s="9">
        <f t="shared" ref="AJ51:AM56" si="12">V51</f>
        <v>-90.065164728292658</v>
      </c>
      <c r="AK51" s="9">
        <f t="shared" si="12"/>
        <v>2.5260318962581071E-2</v>
      </c>
      <c r="AL51" s="9">
        <f t="shared" si="12"/>
        <v>0.80833958289815644</v>
      </c>
      <c r="AM51" s="9">
        <f t="shared" si="12"/>
        <v>6.5427434929667003E-2</v>
      </c>
      <c r="AN51">
        <f t="shared" ref="AN51:AN52" si="13">ABS(lambda/2/SIN(RADIANS(AJ51-phi0)/2))</f>
        <v>1.1721597964084962</v>
      </c>
      <c r="AO51">
        <f t="shared" ref="AO51:AO52" si="14">ABS(lambda/2/SIN(RADIANS(AJ51+AK51-phi0)/2))-AN51</f>
        <v>2.5748009615034206E-4</v>
      </c>
      <c r="AP51" s="10">
        <f t="shared" si="7"/>
        <v>1796.4093435977395</v>
      </c>
      <c r="AQ51" s="10">
        <f t="shared" si="8"/>
        <v>225.54409924831884</v>
      </c>
      <c r="AR51" s="9">
        <f t="shared" si="11"/>
        <v>-90.272000000000006</v>
      </c>
      <c r="AS51">
        <f t="shared" ref="AS51:AS52" si="15">ABS(lambda/2/SIN(RADIANS(AR51-phi0)/2))</f>
        <v>1.1700578934761054</v>
      </c>
    </row>
    <row r="52" spans="1:45">
      <c r="A52">
        <f>Strains!A46</f>
        <v>45</v>
      </c>
      <c r="B52">
        <f>Strains!B46</f>
        <v>45</v>
      </c>
      <c r="C52">
        <f>Strains!C46</f>
        <v>980051</v>
      </c>
      <c r="D52">
        <f>Strains!D46</f>
        <v>41645.568066435182</v>
      </c>
      <c r="E52">
        <f>Strains!E46</f>
        <v>71.88</v>
      </c>
      <c r="F52">
        <f>Strains!F46</f>
        <v>35.94</v>
      </c>
      <c r="G52">
        <f>Strains!G46</f>
        <v>-45</v>
      </c>
      <c r="H52">
        <f>Strains!H46</f>
        <v>-90.2</v>
      </c>
      <c r="I52">
        <f>Strains!I46</f>
        <v>17</v>
      </c>
      <c r="J52">
        <f>Strains!J46</f>
        <v>-22.95</v>
      </c>
      <c r="K52">
        <f>Strains!K46</f>
        <v>-20.54</v>
      </c>
      <c r="L52">
        <f>Strains!L46</f>
        <v>-6</v>
      </c>
      <c r="M52">
        <f>Strains!M46</f>
        <v>0</v>
      </c>
      <c r="N52" t="str">
        <f>Strains!N46</f>
        <v>OFF</v>
      </c>
      <c r="O52">
        <f>Strains!O46</f>
        <v>32</v>
      </c>
      <c r="P52">
        <f>Strains!P46</f>
        <v>800000</v>
      </c>
      <c r="Q52">
        <f>Strains!Q46</f>
        <v>3986</v>
      </c>
      <c r="R52">
        <f>Strains!R46</f>
        <v>743</v>
      </c>
      <c r="S52">
        <f>Strains!S46</f>
        <v>394</v>
      </c>
      <c r="T52">
        <f>Strains!T46</f>
        <v>2.5077992033818428</v>
      </c>
      <c r="U52">
        <f>Strains!U46</f>
        <v>0.21256997227801144</v>
      </c>
      <c r="V52">
        <f>Strains!V46</f>
        <v>-90.167541205128146</v>
      </c>
      <c r="W52">
        <f>Strains!W46</f>
        <v>4.1671304322141993E-2</v>
      </c>
      <c r="X52">
        <f>Strains!X46</f>
        <v>1.0351638078315986</v>
      </c>
      <c r="Y52">
        <f>Strains!Y46</f>
        <v>0.11742736755852615</v>
      </c>
      <c r="Z52">
        <f>Strains!Z46</f>
        <v>6.6743781938174882</v>
      </c>
      <c r="AA52">
        <f>Strains!AA46</f>
        <v>0.19289643314476926</v>
      </c>
      <c r="AB52">
        <f>Strains!AB46</f>
        <v>0.51953513803160278</v>
      </c>
      <c r="AC52">
        <f>Strains!AC46</f>
        <v>8.2142786016544872E-2</v>
      </c>
      <c r="AD52">
        <f>Strains!AD46</f>
        <v>1.1388730876355388</v>
      </c>
      <c r="AG52" s="1" t="s">
        <v>201</v>
      </c>
      <c r="AH52" s="1">
        <v>2.5</v>
      </c>
      <c r="AI52" s="1">
        <f t="shared" si="3"/>
        <v>6</v>
      </c>
      <c r="AJ52" s="9">
        <f t="shared" si="12"/>
        <v>-90.167541205128146</v>
      </c>
      <c r="AK52" s="9">
        <f t="shared" si="12"/>
        <v>4.1671304322141993E-2</v>
      </c>
      <c r="AL52" s="9">
        <f t="shared" si="12"/>
        <v>1.0351638078315986</v>
      </c>
      <c r="AM52" s="9">
        <f t="shared" si="12"/>
        <v>0.11742736755852615</v>
      </c>
      <c r="AN52">
        <f t="shared" si="13"/>
        <v>1.1711180054962005</v>
      </c>
      <c r="AO52">
        <f t="shared" si="14"/>
        <v>4.2371400243834678E-4</v>
      </c>
      <c r="AP52" s="10">
        <f t="shared" si="7"/>
        <v>906.03381764774861</v>
      </c>
      <c r="AQ52" s="10">
        <f t="shared" si="8"/>
        <v>365.58002147447235</v>
      </c>
      <c r="AR52" s="9">
        <f t="shared" si="11"/>
        <v>-90.272000000000006</v>
      </c>
      <c r="AS52">
        <f t="shared" si="15"/>
        <v>1.1700578934761054</v>
      </c>
    </row>
    <row r="53" spans="1:45">
      <c r="A53">
        <f>Strains!A47</f>
        <v>46</v>
      </c>
      <c r="B53">
        <f>Strains!B47</f>
        <v>46</v>
      </c>
      <c r="C53">
        <f>Strains!C47</f>
        <v>980051</v>
      </c>
      <c r="D53">
        <f>Strains!D47</f>
        <v>41645.614293634259</v>
      </c>
      <c r="E53">
        <f>Strains!E47</f>
        <v>71.88</v>
      </c>
      <c r="F53">
        <f>Strains!F47</f>
        <v>35.94</v>
      </c>
      <c r="G53">
        <f>Strains!G47</f>
        <v>-45</v>
      </c>
      <c r="H53">
        <f>Strains!H47</f>
        <v>-90.2</v>
      </c>
      <c r="I53">
        <f>Strains!I47</f>
        <v>17</v>
      </c>
      <c r="J53">
        <f>Strains!J47</f>
        <v>-22.95</v>
      </c>
      <c r="K53">
        <f>Strains!K47</f>
        <v>-20.263999999999999</v>
      </c>
      <c r="L53">
        <f>Strains!L47</f>
        <v>-9</v>
      </c>
      <c r="M53">
        <f>Strains!M47</f>
        <v>0</v>
      </c>
      <c r="N53" t="str">
        <f>Strains!N47</f>
        <v>OFF</v>
      </c>
      <c r="O53">
        <f>Strains!O47</f>
        <v>32</v>
      </c>
      <c r="P53">
        <f>Strains!P47</f>
        <v>800000</v>
      </c>
      <c r="Q53">
        <f>Strains!Q47</f>
        <v>4013</v>
      </c>
      <c r="R53">
        <f>Strains!R47</f>
        <v>822</v>
      </c>
      <c r="S53">
        <f>Strains!S47</f>
        <v>430</v>
      </c>
      <c r="T53">
        <f>Strains!T47</f>
        <v>2.7860164642300704</v>
      </c>
      <c r="U53">
        <f>Strains!U47</f>
        <v>0.21914823173431319</v>
      </c>
      <c r="V53">
        <f>Strains!V47</f>
        <v>-90.014170298226105</v>
      </c>
      <c r="W53">
        <f>Strains!W47</f>
        <v>3.347520812643083E-2</v>
      </c>
      <c r="X53">
        <f>Strains!X47</f>
        <v>0.90252240060652267</v>
      </c>
      <c r="Y53">
        <f>Strains!Y47</f>
        <v>8.8375203233324151E-2</v>
      </c>
      <c r="Z53">
        <f>Strains!Z47</f>
        <v>5.9744265252514568</v>
      </c>
      <c r="AA53">
        <f>Strains!AA47</f>
        <v>0.15209761704651023</v>
      </c>
      <c r="AB53">
        <f>Strains!AB47</f>
        <v>0.44133499323387876</v>
      </c>
      <c r="AC53">
        <f>Strains!AC47</f>
        <v>7.5396595939452943E-2</v>
      </c>
      <c r="AD53">
        <f>Strains!AD47</f>
        <v>1.2557179687213673</v>
      </c>
      <c r="AG53" s="1" t="s">
        <v>201</v>
      </c>
      <c r="AH53" s="1">
        <v>2.5</v>
      </c>
      <c r="AI53" s="1">
        <f t="shared" si="3"/>
        <v>9</v>
      </c>
      <c r="AJ53" s="9">
        <f t="shared" si="12"/>
        <v>-90.014170298226105</v>
      </c>
      <c r="AK53" s="9">
        <f t="shared" si="12"/>
        <v>3.347520812643083E-2</v>
      </c>
      <c r="AL53" s="9">
        <f t="shared" si="12"/>
        <v>0.90252240060652267</v>
      </c>
      <c r="AM53" s="9">
        <f t="shared" si="12"/>
        <v>8.8375203233324151E-2</v>
      </c>
      <c r="AN53">
        <f t="shared" ref="AN53:AN56" si="16">ABS(lambda/2/SIN(RADIANS(AJ53-phi0)/2))</f>
        <v>1.1726797609515873</v>
      </c>
      <c r="AO53">
        <f t="shared" ref="AO53:AO56" si="17">ABS(lambda/2/SIN(RADIANS(AJ53+AK53-phi0)/2))-AN53</f>
        <v>3.4170707299541192E-4</v>
      </c>
      <c r="AP53" s="10">
        <f t="shared" si="7"/>
        <v>2240.8014937556754</v>
      </c>
      <c r="AQ53" s="10">
        <f t="shared" si="8"/>
        <v>298.93616734193211</v>
      </c>
      <c r="AR53" s="9">
        <f t="shared" si="11"/>
        <v>-90.272000000000006</v>
      </c>
      <c r="AS53">
        <f t="shared" ref="AS53:AS56" si="18">ABS(lambda/2/SIN(RADIANS(AR53-phi0)/2))</f>
        <v>1.1700578934761054</v>
      </c>
    </row>
    <row r="54" spans="1:45">
      <c r="A54">
        <f>Strains!A48</f>
        <v>47</v>
      </c>
      <c r="B54">
        <f>Strains!B48</f>
        <v>47</v>
      </c>
      <c r="C54">
        <f>Strains!C48</f>
        <v>980051</v>
      </c>
      <c r="D54">
        <f>Strains!D48</f>
        <v>41645.660830555556</v>
      </c>
      <c r="E54">
        <f>Strains!E48</f>
        <v>71.88</v>
      </c>
      <c r="F54">
        <f>Strains!F48</f>
        <v>35.94</v>
      </c>
      <c r="G54">
        <f>Strains!G48</f>
        <v>-45</v>
      </c>
      <c r="H54">
        <f>Strains!H48</f>
        <v>-90.2</v>
      </c>
      <c r="I54">
        <f>Strains!I48</f>
        <v>17</v>
      </c>
      <c r="J54">
        <f>Strains!J48</f>
        <v>-22.95</v>
      </c>
      <c r="K54">
        <f>Strains!K48</f>
        <v>-20.367000000000001</v>
      </c>
      <c r="L54">
        <f>Strains!L48</f>
        <v>-12</v>
      </c>
      <c r="M54">
        <f>Strains!M48</f>
        <v>0</v>
      </c>
      <c r="N54" t="str">
        <f>Strains!N48</f>
        <v>OFF</v>
      </c>
      <c r="O54">
        <f>Strains!O48</f>
        <v>32</v>
      </c>
      <c r="P54">
        <f>Strains!P48</f>
        <v>800000</v>
      </c>
      <c r="Q54">
        <f>Strains!Q48</f>
        <v>4027</v>
      </c>
      <c r="R54">
        <f>Strains!R48</f>
        <v>820</v>
      </c>
      <c r="S54">
        <f>Strains!S48</f>
        <v>413</v>
      </c>
      <c r="T54">
        <f>Strains!T48</f>
        <v>2.6599676008810973</v>
      </c>
      <c r="U54">
        <f>Strains!U48</f>
        <v>0.20165224784734337</v>
      </c>
      <c r="V54">
        <f>Strains!V48</f>
        <v>-90.009501642857884</v>
      </c>
      <c r="W54">
        <f>Strains!W48</f>
        <v>2.9694361963241558E-2</v>
      </c>
      <c r="X54">
        <f>Strains!X48</f>
        <v>0.82784693512761176</v>
      </c>
      <c r="Y54">
        <f>Strains!Y48</f>
        <v>7.6312566998264025E-2</v>
      </c>
      <c r="Z54">
        <f>Strains!Z48</f>
        <v>5.5704234265746475</v>
      </c>
      <c r="AA54">
        <f>Strains!AA48</f>
        <v>0.13106231957618744</v>
      </c>
      <c r="AB54">
        <f>Strains!AB48</f>
        <v>0.35178955985613042</v>
      </c>
      <c r="AC54">
        <f>Strains!AC48</f>
        <v>6.594295271096573E-2</v>
      </c>
      <c r="AD54">
        <f>Strains!AD48</f>
        <v>1.2190445727586467</v>
      </c>
      <c r="AG54" s="1" t="s">
        <v>201</v>
      </c>
      <c r="AH54" s="1">
        <v>2.5</v>
      </c>
      <c r="AI54" s="1">
        <f t="shared" si="3"/>
        <v>12</v>
      </c>
      <c r="AJ54" s="9">
        <f t="shared" si="12"/>
        <v>-90.009501642857884</v>
      </c>
      <c r="AK54" s="9">
        <f t="shared" si="12"/>
        <v>2.9694361963241558E-2</v>
      </c>
      <c r="AL54" s="9">
        <f t="shared" si="12"/>
        <v>0.82784693512761176</v>
      </c>
      <c r="AM54" s="9">
        <f t="shared" si="12"/>
        <v>7.6312566998264025E-2</v>
      </c>
      <c r="AN54">
        <f t="shared" si="16"/>
        <v>1.1727273995386138</v>
      </c>
      <c r="AO54">
        <f t="shared" si="17"/>
        <v>3.0313510768320562E-4</v>
      </c>
      <c r="AP54" s="10">
        <f t="shared" si="7"/>
        <v>2281.5162201740159</v>
      </c>
      <c r="AQ54" s="10">
        <f t="shared" si="8"/>
        <v>265.99142247531108</v>
      </c>
      <c r="AR54" s="9">
        <f t="shared" si="11"/>
        <v>-90.272000000000006</v>
      </c>
      <c r="AS54">
        <f t="shared" si="18"/>
        <v>1.1700578934761054</v>
      </c>
    </row>
    <row r="55" spans="1:45">
      <c r="A55">
        <f>Strains!A49</f>
        <v>48</v>
      </c>
      <c r="B55">
        <f>Strains!B49</f>
        <v>48</v>
      </c>
      <c r="C55">
        <f>Strains!C49</f>
        <v>980051</v>
      </c>
      <c r="D55">
        <f>Strains!D49</f>
        <v>41645.707545370373</v>
      </c>
      <c r="E55">
        <f>Strains!E49</f>
        <v>71.88</v>
      </c>
      <c r="F55">
        <f>Strains!F49</f>
        <v>35.94</v>
      </c>
      <c r="G55">
        <f>Strains!G49</f>
        <v>-45</v>
      </c>
      <c r="H55">
        <f>Strains!H49</f>
        <v>-90.2</v>
      </c>
      <c r="I55">
        <f>Strains!I49</f>
        <v>17</v>
      </c>
      <c r="J55">
        <f>Strains!J49</f>
        <v>-22.95</v>
      </c>
      <c r="K55">
        <f>Strains!K49</f>
        <v>-20.387</v>
      </c>
      <c r="L55">
        <f>Strains!L49</f>
        <v>-16</v>
      </c>
      <c r="M55">
        <f>Strains!M49</f>
        <v>0</v>
      </c>
      <c r="N55" t="str">
        <f>Strains!N49</f>
        <v>OFF</v>
      </c>
      <c r="O55">
        <f>Strains!O49</f>
        <v>32</v>
      </c>
      <c r="P55">
        <f>Strains!P49</f>
        <v>800000</v>
      </c>
      <c r="Q55">
        <f>Strains!Q49</f>
        <v>4009</v>
      </c>
      <c r="R55">
        <f>Strains!R49</f>
        <v>831</v>
      </c>
      <c r="S55">
        <f>Strains!S49</f>
        <v>417</v>
      </c>
      <c r="T55">
        <f>Strains!T49</f>
        <v>2.9899847958394092</v>
      </c>
      <c r="U55">
        <f>Strains!U49</f>
        <v>0.25648425290449473</v>
      </c>
      <c r="V55">
        <f>Strains!V49</f>
        <v>-90.200712296196144</v>
      </c>
      <c r="W55">
        <f>Strains!W49</f>
        <v>3.6312337735729561E-2</v>
      </c>
      <c r="X55">
        <f>Strains!X49</f>
        <v>0.91669888287121548</v>
      </c>
      <c r="Y55">
        <f>Strains!Y49</f>
        <v>9.9062044067479552E-2</v>
      </c>
      <c r="Z55">
        <f>Strains!Z49</f>
        <v>6.1401084211589652</v>
      </c>
      <c r="AA55">
        <f>Strains!AA49</f>
        <v>0.20342606116138678</v>
      </c>
      <c r="AB55">
        <f>Strains!AB49</f>
        <v>0.32123635230588493</v>
      </c>
      <c r="AC55">
        <f>Strains!AC49</f>
        <v>8.9396818059154351E-2</v>
      </c>
      <c r="AD55">
        <f>Strains!AD49</f>
        <v>1.4442464323173267</v>
      </c>
      <c r="AG55" s="1" t="s">
        <v>201</v>
      </c>
      <c r="AH55" s="1">
        <v>2.5</v>
      </c>
      <c r="AI55" s="1">
        <f t="shared" si="3"/>
        <v>16</v>
      </c>
      <c r="AJ55" s="9">
        <f t="shared" si="12"/>
        <v>-90.200712296196144</v>
      </c>
      <c r="AK55" s="9">
        <f t="shared" si="12"/>
        <v>3.6312337735729561E-2</v>
      </c>
      <c r="AL55" s="9">
        <f t="shared" si="12"/>
        <v>0.91669888287121548</v>
      </c>
      <c r="AM55" s="9">
        <f t="shared" si="12"/>
        <v>9.9062044067479552E-2</v>
      </c>
      <c r="AN55">
        <f t="shared" si="16"/>
        <v>1.1707810513650863</v>
      </c>
      <c r="AO55">
        <f t="shared" si="17"/>
        <v>3.6887826265341594E-4</v>
      </c>
      <c r="AP55" s="10">
        <f t="shared" si="7"/>
        <v>618.05308353793509</v>
      </c>
      <c r="AQ55" s="10">
        <f t="shared" si="8"/>
        <v>317.80303203462915</v>
      </c>
      <c r="AR55" s="9">
        <f t="shared" si="11"/>
        <v>-90.272000000000006</v>
      </c>
      <c r="AS55">
        <f t="shared" si="18"/>
        <v>1.1700578934761054</v>
      </c>
    </row>
    <row r="56" spans="1:45">
      <c r="A56">
        <f>Strains!A50</f>
        <v>49</v>
      </c>
      <c r="B56">
        <f>Strains!B50</f>
        <v>49</v>
      </c>
      <c r="C56">
        <f>Strains!C50</f>
        <v>980051</v>
      </c>
      <c r="D56">
        <f>Strains!D50</f>
        <v>41645.75405625</v>
      </c>
      <c r="E56">
        <f>Strains!E50</f>
        <v>71.88</v>
      </c>
      <c r="F56">
        <f>Strains!F50</f>
        <v>35.94</v>
      </c>
      <c r="G56">
        <f>Strains!G50</f>
        <v>-45</v>
      </c>
      <c r="H56">
        <f>Strains!H50</f>
        <v>-90.2</v>
      </c>
      <c r="I56">
        <f>Strains!I50</f>
        <v>17</v>
      </c>
      <c r="J56">
        <f>Strains!J50</f>
        <v>-22.95</v>
      </c>
      <c r="K56">
        <f>Strains!K50</f>
        <v>-20.486999999999998</v>
      </c>
      <c r="L56">
        <f>Strains!L50</f>
        <v>-24</v>
      </c>
      <c r="M56">
        <f>Strains!M50</f>
        <v>0</v>
      </c>
      <c r="N56" t="str">
        <f>Strains!N50</f>
        <v>OFF</v>
      </c>
      <c r="O56">
        <f>Strains!O50</f>
        <v>32</v>
      </c>
      <c r="P56">
        <f>Strains!P50</f>
        <v>800000</v>
      </c>
      <c r="Q56">
        <f>Strains!Q50</f>
        <v>4026</v>
      </c>
      <c r="R56">
        <f>Strains!R50</f>
        <v>803</v>
      </c>
      <c r="S56">
        <f>Strains!S50</f>
        <v>426</v>
      </c>
      <c r="T56">
        <f>Strains!T50</f>
        <v>2.8561579474263037</v>
      </c>
      <c r="U56">
        <f>Strains!U50</f>
        <v>0.18506868954052258</v>
      </c>
      <c r="V56">
        <f>Strains!V50</f>
        <v>-90.315353090528617</v>
      </c>
      <c r="W56">
        <f>Strains!W50</f>
        <v>2.82224259418348E-2</v>
      </c>
      <c r="X56">
        <f>Strains!X50</f>
        <v>0.93000404520060742</v>
      </c>
      <c r="Y56">
        <f>Strains!Y50</f>
        <v>7.8822565624235244E-2</v>
      </c>
      <c r="Z56">
        <f>Strains!Z50</f>
        <v>6.00040893528766</v>
      </c>
      <c r="AA56">
        <f>Strains!AA50</f>
        <v>0.16605568035252549</v>
      </c>
      <c r="AB56">
        <f>Strains!AB50</f>
        <v>0.50622975358994182</v>
      </c>
      <c r="AC56">
        <f>Strains!AC50</f>
        <v>6.9370197258290828E-2</v>
      </c>
      <c r="AD56">
        <f>Strains!AD50</f>
        <v>1.035526437636783</v>
      </c>
      <c r="AG56" s="1" t="s">
        <v>201</v>
      </c>
      <c r="AH56" s="1">
        <v>2.5</v>
      </c>
      <c r="AI56" s="1">
        <f t="shared" si="3"/>
        <v>24</v>
      </c>
      <c r="AJ56" s="9">
        <f t="shared" si="12"/>
        <v>-90.315353090528617</v>
      </c>
      <c r="AK56" s="9">
        <f t="shared" si="12"/>
        <v>2.82224259418348E-2</v>
      </c>
      <c r="AL56" s="9">
        <f t="shared" si="12"/>
        <v>0.93000404520060742</v>
      </c>
      <c r="AM56" s="9">
        <f t="shared" si="12"/>
        <v>7.8822565624235244E-2</v>
      </c>
      <c r="AN56">
        <f t="shared" si="16"/>
        <v>1.1696187682647128</v>
      </c>
      <c r="AO56">
        <f t="shared" si="17"/>
        <v>2.8580962011970357E-4</v>
      </c>
      <c r="AP56" s="10">
        <f t="shared" si="7"/>
        <v>-375.30212294716125</v>
      </c>
      <c r="AQ56" s="10">
        <f t="shared" si="8"/>
        <v>243.91349783607717</v>
      </c>
      <c r="AR56" s="9">
        <f t="shared" si="11"/>
        <v>-90.272000000000006</v>
      </c>
      <c r="AS56">
        <f t="shared" si="18"/>
        <v>1.1700578934761054</v>
      </c>
    </row>
    <row r="59" spans="1:45">
      <c r="A59">
        <f>A25</f>
        <v>18</v>
      </c>
      <c r="B59">
        <f t="shared" ref="B59:AD59" si="19">B25</f>
        <v>18</v>
      </c>
      <c r="C59">
        <f t="shared" si="19"/>
        <v>980051</v>
      </c>
      <c r="D59">
        <f t="shared" si="19"/>
        <v>41644.361196759259</v>
      </c>
      <c r="E59">
        <f t="shared" si="19"/>
        <v>71.88</v>
      </c>
      <c r="F59">
        <f t="shared" si="19"/>
        <v>35.94</v>
      </c>
      <c r="G59">
        <f t="shared" si="19"/>
        <v>-45</v>
      </c>
      <c r="H59">
        <f t="shared" si="19"/>
        <v>-90.2</v>
      </c>
      <c r="I59">
        <f t="shared" si="19"/>
        <v>12</v>
      </c>
      <c r="J59">
        <f t="shared" si="19"/>
        <v>-22.95</v>
      </c>
      <c r="K59">
        <f t="shared" si="19"/>
        <v>-23.393999999999998</v>
      </c>
      <c r="L59">
        <f t="shared" si="19"/>
        <v>0</v>
      </c>
      <c r="M59">
        <f t="shared" si="19"/>
        <v>0</v>
      </c>
      <c r="N59" t="str">
        <f t="shared" si="19"/>
        <v>OFF</v>
      </c>
      <c r="O59">
        <f t="shared" si="19"/>
        <v>32</v>
      </c>
      <c r="P59">
        <f t="shared" si="19"/>
        <v>800000</v>
      </c>
      <c r="Q59">
        <f t="shared" si="19"/>
        <v>3988</v>
      </c>
      <c r="R59">
        <f t="shared" si="19"/>
        <v>740</v>
      </c>
      <c r="S59">
        <f t="shared" si="19"/>
        <v>420</v>
      </c>
      <c r="T59">
        <f t="shared" si="19"/>
        <v>3.3692130648197209</v>
      </c>
      <c r="U59">
        <f t="shared" si="19"/>
        <v>0.2652545776658104</v>
      </c>
      <c r="V59">
        <f t="shared" si="19"/>
        <v>-90.112537735015039</v>
      </c>
      <c r="W59">
        <f t="shared" si="19"/>
        <v>5.0337604441690012E-2</v>
      </c>
      <c r="X59">
        <f t="shared" si="19"/>
        <v>1.4550502336566999</v>
      </c>
      <c r="Y59">
        <f t="shared" si="19"/>
        <v>0.16821677541515437</v>
      </c>
      <c r="Z59">
        <f t="shared" si="19"/>
        <v>8.943817859061312</v>
      </c>
      <c r="AA59">
        <f t="shared" si="19"/>
        <v>0.33618794215047793</v>
      </c>
      <c r="AB59">
        <f t="shared" si="19"/>
        <v>0.90716814650273669</v>
      </c>
      <c r="AC59">
        <f t="shared" si="19"/>
        <v>0.11343283656378944</v>
      </c>
      <c r="AD59">
        <f t="shared" si="19"/>
        <v>0.88482107380904784</v>
      </c>
      <c r="AG59" s="1" t="s">
        <v>201</v>
      </c>
      <c r="AH59" s="1">
        <v>0.15</v>
      </c>
      <c r="AI59" s="1">
        <f t="shared" ref="AI59:AI67" si="20">-L59</f>
        <v>0</v>
      </c>
      <c r="AJ59" s="9">
        <f t="shared" ref="AJ59:AM67" si="21">V59</f>
        <v>-90.112537735015039</v>
      </c>
      <c r="AK59" s="9">
        <f t="shared" si="21"/>
        <v>5.0337604441690012E-2</v>
      </c>
      <c r="AL59" s="9">
        <f t="shared" si="21"/>
        <v>1.4550502336566999</v>
      </c>
      <c r="AM59" s="9">
        <f t="shared" si="21"/>
        <v>0.16821677541515437</v>
      </c>
      <c r="AN59">
        <f t="shared" ref="AN59" si="22">ABS(lambda/2/SIN(RADIANS(AJ59-phi0)/2))</f>
        <v>1.1716773784865837</v>
      </c>
      <c r="AO59">
        <f t="shared" ref="AO59" si="23">ABS(lambda/2/SIN(RADIANS(AJ59+AK59-phi0)/2))-AN59</f>
        <v>5.126274541593645E-4</v>
      </c>
      <c r="AP59" s="10">
        <f t="shared" ref="AP59:AP67" si="24">(AN59-AS59)/AS59*1000000</f>
        <v>1384.1067348103263</v>
      </c>
      <c r="AQ59" s="10">
        <f t="shared" ref="AQ59:AQ67" si="25">(SIN(RADIANS(AR59/2))/SIN(RADIANS((AJ59+AK59)/2))-1)*1000000-AP59</f>
        <v>443.07899880795981</v>
      </c>
      <c r="AR59" s="9">
        <f t="shared" ref="AR59:AR67" si="26">VLOOKUP(AG59,$AH$1:$AI$4,2,FALSE)</f>
        <v>-90.272000000000006</v>
      </c>
      <c r="AS59">
        <f t="shared" ref="AS59" si="27">ABS(lambda/2/SIN(RADIANS(AR59-phi0)/2))</f>
        <v>1.1700578934761054</v>
      </c>
    </row>
    <row r="60" spans="1:45">
      <c r="A60">
        <f>Strains!A52</f>
        <v>51</v>
      </c>
      <c r="B60">
        <f>Strains!B52</f>
        <v>51</v>
      </c>
      <c r="C60">
        <f>Strains!C52</f>
        <v>980051</v>
      </c>
      <c r="D60">
        <f>Strains!D52</f>
        <v>41645.800923495372</v>
      </c>
      <c r="E60">
        <f>Strains!E52</f>
        <v>71.88</v>
      </c>
      <c r="F60">
        <f>Strains!F52</f>
        <v>35.94</v>
      </c>
      <c r="G60">
        <f>Strains!G52</f>
        <v>-45</v>
      </c>
      <c r="H60">
        <f>Strains!H52</f>
        <v>-90.2</v>
      </c>
      <c r="I60">
        <f>Strains!I52</f>
        <v>13</v>
      </c>
      <c r="J60">
        <f>Strains!J52</f>
        <v>-22.95</v>
      </c>
      <c r="K60">
        <f>Strains!K52</f>
        <v>-23.114000000000001</v>
      </c>
      <c r="L60">
        <f>Strains!L52</f>
        <v>0</v>
      </c>
      <c r="M60">
        <f>Strains!M52</f>
        <v>0</v>
      </c>
      <c r="N60" t="str">
        <f>Strains!N52</f>
        <v>OFF</v>
      </c>
      <c r="O60">
        <f>Strains!O52</f>
        <v>32</v>
      </c>
      <c r="P60">
        <f>Strains!P52</f>
        <v>800000</v>
      </c>
      <c r="Q60">
        <f>Strains!Q52</f>
        <v>4029</v>
      </c>
      <c r="R60">
        <f>Strains!R52</f>
        <v>781</v>
      </c>
      <c r="S60">
        <f>Strains!S52</f>
        <v>379</v>
      </c>
      <c r="T60">
        <f>Strains!T52</f>
        <v>2.8778121004751851</v>
      </c>
      <c r="U60">
        <f>Strains!U52</f>
        <v>0.21408210073644679</v>
      </c>
      <c r="V60">
        <f>Strains!V52</f>
        <v>-90.114939641617781</v>
      </c>
      <c r="W60">
        <f>Strains!W52</f>
        <v>3.7692064374575118E-2</v>
      </c>
      <c r="X60">
        <f>Strains!X52</f>
        <v>1.0574825546901718</v>
      </c>
      <c r="Y60">
        <f>Strains!Y52</f>
        <v>0.10469594247932375</v>
      </c>
      <c r="Z60">
        <f>Strains!Z52</f>
        <v>6.9294990536344745</v>
      </c>
      <c r="AA60">
        <f>Strains!AA52</f>
        <v>0.18929050549480264</v>
      </c>
      <c r="AB60">
        <f>Strains!AB52</f>
        <v>0.51538418969176436</v>
      </c>
      <c r="AC60">
        <f>Strains!AC52</f>
        <v>8.2519884098281149E-2</v>
      </c>
      <c r="AD60">
        <f>Strains!AD52</f>
        <v>1.1154961928368017</v>
      </c>
      <c r="AG60" s="1" t="s">
        <v>201</v>
      </c>
      <c r="AH60" s="1">
        <v>0.45</v>
      </c>
      <c r="AI60" s="1">
        <f t="shared" si="20"/>
        <v>0</v>
      </c>
      <c r="AJ60" s="9">
        <f t="shared" si="21"/>
        <v>-90.114939641617781</v>
      </c>
      <c r="AK60" s="9">
        <f t="shared" si="21"/>
        <v>3.7692064374575118E-2</v>
      </c>
      <c r="AL60" s="9">
        <f t="shared" si="21"/>
        <v>1.0574825546901718</v>
      </c>
      <c r="AM60" s="9">
        <f t="shared" si="21"/>
        <v>0.10469594247932375</v>
      </c>
      <c r="AN60">
        <f t="shared" ref="AN60" si="28">ABS(lambda/2/SIN(RADIANS(AJ60-phi0)/2))</f>
        <v>1.1716529348386222</v>
      </c>
      <c r="AO60">
        <f t="shared" ref="AO60" si="29">ABS(lambda/2/SIN(RADIANS(AJ60+AK60-phi0)/2))-AN60</f>
        <v>3.837604096437186E-4</v>
      </c>
      <c r="AP60" s="10">
        <f t="shared" si="24"/>
        <v>1363.2157617244702</v>
      </c>
      <c r="AQ60" s="10">
        <f t="shared" si="25"/>
        <v>332.58490050982232</v>
      </c>
      <c r="AR60" s="9">
        <f t="shared" si="26"/>
        <v>-90.272000000000006</v>
      </c>
      <c r="AS60">
        <f t="shared" ref="AS60" si="30">ABS(lambda/2/SIN(RADIANS(AR60-phi0)/2))</f>
        <v>1.1700578934761054</v>
      </c>
    </row>
    <row r="61" spans="1:45">
      <c r="A61">
        <f>Strains!A53</f>
        <v>52</v>
      </c>
      <c r="B61">
        <f>Strains!B53</f>
        <v>52</v>
      </c>
      <c r="C61">
        <f>Strains!C53</f>
        <v>980051</v>
      </c>
      <c r="D61">
        <f>Strains!D53</f>
        <v>41645.847751851848</v>
      </c>
      <c r="E61">
        <f>Strains!E53</f>
        <v>71.88</v>
      </c>
      <c r="F61">
        <f>Strains!F53</f>
        <v>35.94</v>
      </c>
      <c r="G61">
        <f>Strains!G53</f>
        <v>-45</v>
      </c>
      <c r="H61">
        <f>Strains!H53</f>
        <v>-90.2</v>
      </c>
      <c r="I61">
        <f>Strains!I53</f>
        <v>13</v>
      </c>
      <c r="J61">
        <f>Strains!J53</f>
        <v>-22.95</v>
      </c>
      <c r="K61">
        <f>Strains!K53</f>
        <v>-22.814</v>
      </c>
      <c r="L61">
        <f>Strains!L53</f>
        <v>0</v>
      </c>
      <c r="M61">
        <f>Strains!M53</f>
        <v>0</v>
      </c>
      <c r="N61" t="str">
        <f>Strains!N53</f>
        <v>OFF</v>
      </c>
      <c r="O61">
        <f>Strains!O53</f>
        <v>32</v>
      </c>
      <c r="P61">
        <f>Strains!P53</f>
        <v>800000</v>
      </c>
      <c r="Q61">
        <f>Strains!Q53</f>
        <v>3978</v>
      </c>
      <c r="R61">
        <f>Strains!R53</f>
        <v>778</v>
      </c>
      <c r="S61">
        <f>Strains!S53</f>
        <v>437</v>
      </c>
      <c r="T61">
        <f>Strains!T53</f>
        <v>2.9935439883188733</v>
      </c>
      <c r="U61">
        <f>Strains!U53</f>
        <v>0.26802261624637858</v>
      </c>
      <c r="V61">
        <f>Strains!V53</f>
        <v>-90.12865970823178</v>
      </c>
      <c r="W61">
        <f>Strains!W53</f>
        <v>5.1164260037430763E-2</v>
      </c>
      <c r="X61">
        <f>Strains!X53</f>
        <v>1.1893819372576122</v>
      </c>
      <c r="Y61">
        <f>Strains!Y53</f>
        <v>0.15009145855144634</v>
      </c>
      <c r="Z61">
        <f>Strains!Z53</f>
        <v>7.3709963573745876</v>
      </c>
      <c r="AA61">
        <f>Strains!AA53</f>
        <v>0.27566544903067219</v>
      </c>
      <c r="AB61">
        <f>Strains!AB53</f>
        <v>0.74720618429022101</v>
      </c>
      <c r="AC61">
        <f>Strains!AC53</f>
        <v>0.11146623733311442</v>
      </c>
      <c r="AD61">
        <f>Strains!AD53</f>
        <v>1.2645976375090384</v>
      </c>
      <c r="AG61" s="1" t="s">
        <v>201</v>
      </c>
      <c r="AH61" s="1">
        <v>0.75</v>
      </c>
      <c r="AI61" s="1">
        <f t="shared" si="20"/>
        <v>0</v>
      </c>
      <c r="AJ61" s="9">
        <f t="shared" si="21"/>
        <v>-90.12865970823178</v>
      </c>
      <c r="AK61" s="9">
        <f t="shared" si="21"/>
        <v>5.1164260037430763E-2</v>
      </c>
      <c r="AL61" s="9">
        <f t="shared" si="21"/>
        <v>1.1893819372576122</v>
      </c>
      <c r="AM61" s="9">
        <f t="shared" si="21"/>
        <v>0.15009145855144634</v>
      </c>
      <c r="AN61">
        <f t="shared" ref="AN61:AN66" si="31">ABS(lambda/2/SIN(RADIANS(AJ61-phi0)/2))</f>
        <v>1.171513338309613</v>
      </c>
      <c r="AO61">
        <f t="shared" ref="AO61:AO66" si="32">ABS(lambda/2/SIN(RADIANS(AJ61+AK61-phi0)/2))-AN61</f>
        <v>5.2083201398600565E-4</v>
      </c>
      <c r="AP61" s="10">
        <f t="shared" si="24"/>
        <v>1243.9083925869786</v>
      </c>
      <c r="AQ61" s="10">
        <f t="shared" si="25"/>
        <v>449.72844569840527</v>
      </c>
      <c r="AR61" s="9">
        <f t="shared" si="26"/>
        <v>-90.272000000000006</v>
      </c>
      <c r="AS61">
        <f t="shared" ref="AS61:AS66" si="33">ABS(lambda/2/SIN(RADIANS(AR61-phi0)/2))</f>
        <v>1.1700578934761054</v>
      </c>
    </row>
    <row r="62" spans="1:45">
      <c r="A62">
        <f>Strains!A54</f>
        <v>53</v>
      </c>
      <c r="B62">
        <f>Strains!B54</f>
        <v>53</v>
      </c>
      <c r="C62">
        <f>Strains!C54</f>
        <v>980051</v>
      </c>
      <c r="D62">
        <f>Strains!D54</f>
        <v>41645.893884143516</v>
      </c>
      <c r="E62">
        <f>Strains!E54</f>
        <v>71.88</v>
      </c>
      <c r="F62">
        <f>Strains!F54</f>
        <v>35.94</v>
      </c>
      <c r="G62">
        <f>Strains!G54</f>
        <v>-45</v>
      </c>
      <c r="H62">
        <f>Strains!H54</f>
        <v>-90.2</v>
      </c>
      <c r="I62">
        <f>Strains!I54</f>
        <v>13</v>
      </c>
      <c r="J62">
        <f>Strains!J54</f>
        <v>-22.95</v>
      </c>
      <c r="K62">
        <f>Strains!K54</f>
        <v>-22.513999999999999</v>
      </c>
      <c r="L62">
        <f>Strains!L54</f>
        <v>0</v>
      </c>
      <c r="M62">
        <f>Strains!M54</f>
        <v>0</v>
      </c>
      <c r="N62" t="str">
        <f>Strains!N54</f>
        <v>OFF</v>
      </c>
      <c r="O62">
        <f>Strains!O54</f>
        <v>32</v>
      </c>
      <c r="P62">
        <f>Strains!P54</f>
        <v>800000</v>
      </c>
      <c r="Q62">
        <f>Strains!Q54</f>
        <v>4010</v>
      </c>
      <c r="R62">
        <f>Strains!R54</f>
        <v>776</v>
      </c>
      <c r="S62">
        <f>Strains!S54</f>
        <v>448</v>
      </c>
      <c r="T62">
        <f>Strains!T54</f>
        <v>2.6776353883822339</v>
      </c>
      <c r="U62">
        <f>Strains!U54</f>
        <v>0.23835392289715909</v>
      </c>
      <c r="V62">
        <f>Strains!V54</f>
        <v>-90.11755952116475</v>
      </c>
      <c r="W62">
        <f>Strains!W54</f>
        <v>5.2499596063222659E-2</v>
      </c>
      <c r="X62">
        <f>Strains!X54</f>
        <v>1.233740968240171</v>
      </c>
      <c r="Y62">
        <f>Strains!Y54</f>
        <v>0.15848360033518358</v>
      </c>
      <c r="Z62">
        <f>Strains!Z54</f>
        <v>7.7955079634767603</v>
      </c>
      <c r="AA62">
        <f>Strains!AA54</f>
        <v>0.25698644847431912</v>
      </c>
      <c r="AB62">
        <f>Strains!AB54</f>
        <v>0.75596331334363098</v>
      </c>
      <c r="AC62">
        <f>Strains!AC54</f>
        <v>0.10151128220815255</v>
      </c>
      <c r="AD62">
        <f>Strains!AD54</f>
        <v>1.0796511298949327</v>
      </c>
      <c r="AG62" s="1" t="s">
        <v>201</v>
      </c>
      <c r="AH62" s="1">
        <v>1.05</v>
      </c>
      <c r="AI62" s="1">
        <f t="shared" si="20"/>
        <v>0</v>
      </c>
      <c r="AJ62" s="9">
        <f t="shared" si="21"/>
        <v>-90.11755952116475</v>
      </c>
      <c r="AK62" s="9">
        <f t="shared" si="21"/>
        <v>5.2499596063222659E-2</v>
      </c>
      <c r="AL62" s="9">
        <f t="shared" si="21"/>
        <v>1.233740968240171</v>
      </c>
      <c r="AM62" s="9">
        <f t="shared" si="21"/>
        <v>0.15848360033518358</v>
      </c>
      <c r="AN62">
        <f t="shared" si="31"/>
        <v>1.1716262746802459</v>
      </c>
      <c r="AO62">
        <f t="shared" si="32"/>
        <v>5.3458964279196053E-4</v>
      </c>
      <c r="AP62" s="10">
        <f t="shared" si="24"/>
        <v>1340.4304290286118</v>
      </c>
      <c r="AQ62" s="10">
        <f t="shared" si="25"/>
        <v>461.78135131206727</v>
      </c>
      <c r="AR62" s="9">
        <f t="shared" si="26"/>
        <v>-90.272000000000006</v>
      </c>
      <c r="AS62">
        <f t="shared" si="33"/>
        <v>1.1700578934761054</v>
      </c>
    </row>
    <row r="63" spans="1:45">
      <c r="A63">
        <f>Strains!A55</f>
        <v>54</v>
      </c>
      <c r="B63">
        <f>Strains!B55</f>
        <v>54</v>
      </c>
      <c r="C63">
        <f>Strains!C55</f>
        <v>980051</v>
      </c>
      <c r="D63">
        <f>Strains!D55</f>
        <v>41645.940391435186</v>
      </c>
      <c r="E63">
        <f>Strains!E55</f>
        <v>71.88</v>
      </c>
      <c r="F63">
        <f>Strains!F55</f>
        <v>35.94</v>
      </c>
      <c r="G63">
        <f>Strains!G55</f>
        <v>-45</v>
      </c>
      <c r="H63">
        <f>Strains!H55</f>
        <v>-90.2</v>
      </c>
      <c r="I63">
        <f>Strains!I55</f>
        <v>13</v>
      </c>
      <c r="J63">
        <f>Strains!J55</f>
        <v>-22.95</v>
      </c>
      <c r="K63">
        <f>Strains!K55</f>
        <v>-22.213999999999999</v>
      </c>
      <c r="L63">
        <f>Strains!L55</f>
        <v>0</v>
      </c>
      <c r="M63">
        <f>Strains!M55</f>
        <v>0</v>
      </c>
      <c r="N63" t="str">
        <f>Strains!N55</f>
        <v>OFF</v>
      </c>
      <c r="O63">
        <f>Strains!O55</f>
        <v>32</v>
      </c>
      <c r="P63">
        <f>Strains!P55</f>
        <v>800000</v>
      </c>
      <c r="Q63">
        <f>Strains!Q55</f>
        <v>4060</v>
      </c>
      <c r="R63">
        <f>Strains!R55</f>
        <v>752</v>
      </c>
      <c r="S63">
        <f>Strains!S55</f>
        <v>373</v>
      </c>
      <c r="T63">
        <f>Strains!T55</f>
        <v>2.7788544386297329</v>
      </c>
      <c r="U63">
        <f>Strains!U55</f>
        <v>0.22235954074256103</v>
      </c>
      <c r="V63">
        <f>Strains!V55</f>
        <v>-90.112465918602254</v>
      </c>
      <c r="W63">
        <f>Strains!W55</f>
        <v>4.5631524788315093E-2</v>
      </c>
      <c r="X63">
        <f>Strains!X55</f>
        <v>1.1885406926044615</v>
      </c>
      <c r="Y63">
        <f>Strains!Y55</f>
        <v>0.13411010990478611</v>
      </c>
      <c r="Z63">
        <f>Strains!Z55</f>
        <v>7.7978880339641439</v>
      </c>
      <c r="AA63">
        <f>Strains!AA55</f>
        <v>0.22755254324804219</v>
      </c>
      <c r="AB63">
        <f>Strains!AB55</f>
        <v>0.60007071085170005</v>
      </c>
      <c r="AC63">
        <f>Strains!AC55</f>
        <v>9.2554227854137278E-2</v>
      </c>
      <c r="AD63">
        <f>Strains!AD55</f>
        <v>1.0448248248893157</v>
      </c>
      <c r="AG63" s="1" t="s">
        <v>201</v>
      </c>
      <c r="AH63" s="1">
        <v>1.35</v>
      </c>
      <c r="AI63" s="1">
        <f t="shared" si="20"/>
        <v>0</v>
      </c>
      <c r="AJ63" s="9">
        <f t="shared" si="21"/>
        <v>-90.112465918602254</v>
      </c>
      <c r="AK63" s="9">
        <f t="shared" si="21"/>
        <v>4.5631524788315093E-2</v>
      </c>
      <c r="AL63" s="9">
        <f t="shared" si="21"/>
        <v>1.1885406926044615</v>
      </c>
      <c r="AM63" s="9">
        <f t="shared" si="21"/>
        <v>0.13411010990478611</v>
      </c>
      <c r="AN63">
        <f t="shared" si="31"/>
        <v>1.1716781093692357</v>
      </c>
      <c r="AO63">
        <f t="shared" si="32"/>
        <v>4.646740198341881E-4</v>
      </c>
      <c r="AP63" s="10">
        <f t="shared" si="24"/>
        <v>1384.7313899287021</v>
      </c>
      <c r="AQ63" s="10">
        <f t="shared" si="25"/>
        <v>401.98528715104499</v>
      </c>
      <c r="AR63" s="9">
        <f t="shared" si="26"/>
        <v>-90.272000000000006</v>
      </c>
      <c r="AS63">
        <f t="shared" si="33"/>
        <v>1.1700578934761054</v>
      </c>
    </row>
    <row r="64" spans="1:45">
      <c r="A64">
        <f>Strains!A56</f>
        <v>55</v>
      </c>
      <c r="B64">
        <f>Strains!B56</f>
        <v>55</v>
      </c>
      <c r="C64">
        <f>Strains!C56</f>
        <v>980051</v>
      </c>
      <c r="D64">
        <f>Strains!D56</f>
        <v>41645.9874724537</v>
      </c>
      <c r="E64">
        <f>Strains!E56</f>
        <v>71.88</v>
      </c>
      <c r="F64">
        <f>Strains!F56</f>
        <v>35.94</v>
      </c>
      <c r="G64">
        <f>Strains!G56</f>
        <v>-45</v>
      </c>
      <c r="H64">
        <f>Strains!H56</f>
        <v>-90.2</v>
      </c>
      <c r="I64">
        <f>Strains!I56</f>
        <v>13</v>
      </c>
      <c r="J64">
        <f>Strains!J56</f>
        <v>-22.95</v>
      </c>
      <c r="K64">
        <f>Strains!K56</f>
        <v>-21.914000000000001</v>
      </c>
      <c r="L64">
        <f>Strains!L56</f>
        <v>0</v>
      </c>
      <c r="M64">
        <f>Strains!M56</f>
        <v>0</v>
      </c>
      <c r="N64" t="str">
        <f>Strains!N56</f>
        <v>OFF</v>
      </c>
      <c r="O64">
        <f>Strains!O56</f>
        <v>32</v>
      </c>
      <c r="P64">
        <f>Strains!P56</f>
        <v>800000</v>
      </c>
      <c r="Q64">
        <f>Strains!Q56</f>
        <v>4079</v>
      </c>
      <c r="R64">
        <f>Strains!R56</f>
        <v>743</v>
      </c>
      <c r="S64">
        <f>Strains!S56</f>
        <v>416</v>
      </c>
      <c r="T64">
        <f>Strains!T56</f>
        <v>2.230647976464653</v>
      </c>
      <c r="U64">
        <f>Strains!U56</f>
        <v>0.2363895246953153</v>
      </c>
      <c r="V64">
        <f>Strains!V56</f>
        <v>-90.083162830195164</v>
      </c>
      <c r="W64">
        <f>Strains!W56</f>
        <v>5.1190526678920094E-2</v>
      </c>
      <c r="X64">
        <f>Strains!X56</f>
        <v>1.0104433789424014</v>
      </c>
      <c r="Y64">
        <f>Strains!Y56</f>
        <v>0.14024924961415358</v>
      </c>
      <c r="Z64">
        <f>Strains!Z56</f>
        <v>6.7868435381416168</v>
      </c>
      <c r="AA64">
        <f>Strains!AA56</f>
        <v>0.19635678074251639</v>
      </c>
      <c r="AB64">
        <f>Strains!AB56</f>
        <v>0.5013198587017238</v>
      </c>
      <c r="AC64">
        <f>Strains!AC56</f>
        <v>8.9677454315119351E-2</v>
      </c>
      <c r="AD64">
        <f>Strains!AD56</f>
        <v>1.2856293489891149</v>
      </c>
      <c r="AG64" s="1" t="s">
        <v>201</v>
      </c>
      <c r="AH64" s="1">
        <v>1.65</v>
      </c>
      <c r="AI64" s="1">
        <f t="shared" si="20"/>
        <v>0</v>
      </c>
      <c r="AJ64" s="9">
        <f t="shared" si="21"/>
        <v>-90.083162830195164</v>
      </c>
      <c r="AK64" s="9">
        <f t="shared" si="21"/>
        <v>5.1190526678920094E-2</v>
      </c>
      <c r="AL64" s="9">
        <f t="shared" si="21"/>
        <v>1.0104433789424014</v>
      </c>
      <c r="AM64" s="9">
        <f t="shared" si="21"/>
        <v>0.14024924961415358</v>
      </c>
      <c r="AN64">
        <f t="shared" si="31"/>
        <v>1.1719764442927862</v>
      </c>
      <c r="AO64">
        <f t="shared" si="32"/>
        <v>5.217197840456933E-4</v>
      </c>
      <c r="AP64" s="10">
        <f t="shared" si="24"/>
        <v>1639.7058875275025</v>
      </c>
      <c r="AQ64" s="10">
        <f t="shared" si="25"/>
        <v>451.56710323011748</v>
      </c>
      <c r="AR64" s="9">
        <f t="shared" si="26"/>
        <v>-90.272000000000006</v>
      </c>
      <c r="AS64">
        <f t="shared" si="33"/>
        <v>1.1700578934761054</v>
      </c>
    </row>
    <row r="65" spans="1:45">
      <c r="A65">
        <f>Strains!A57</f>
        <v>56</v>
      </c>
      <c r="B65">
        <f>Strains!B57</f>
        <v>56</v>
      </c>
      <c r="C65">
        <f>Strains!C57</f>
        <v>980051</v>
      </c>
      <c r="D65">
        <f>Strains!D57</f>
        <v>41646.034773263891</v>
      </c>
      <c r="E65">
        <f>Strains!E57</f>
        <v>71.88</v>
      </c>
      <c r="F65">
        <f>Strains!F57</f>
        <v>35.94</v>
      </c>
      <c r="G65">
        <f>Strains!G57</f>
        <v>-45</v>
      </c>
      <c r="H65">
        <f>Strains!H57</f>
        <v>-90.2</v>
      </c>
      <c r="I65">
        <f>Strains!I57</f>
        <v>13</v>
      </c>
      <c r="J65">
        <f>Strains!J57</f>
        <v>-22.95</v>
      </c>
      <c r="K65">
        <f>Strains!K57</f>
        <v>-21.614000000000001</v>
      </c>
      <c r="L65">
        <f>Strains!L57</f>
        <v>0</v>
      </c>
      <c r="M65">
        <f>Strains!M57</f>
        <v>0</v>
      </c>
      <c r="N65" t="str">
        <f>Strains!N57</f>
        <v>OFF</v>
      </c>
      <c r="O65">
        <f>Strains!O57</f>
        <v>32</v>
      </c>
      <c r="P65">
        <f>Strains!P57</f>
        <v>800000</v>
      </c>
      <c r="Q65">
        <f>Strains!Q57</f>
        <v>4059</v>
      </c>
      <c r="R65">
        <f>Strains!R57</f>
        <v>751</v>
      </c>
      <c r="S65">
        <f>Strains!S57</f>
        <v>435</v>
      </c>
      <c r="T65">
        <f>Strains!T57</f>
        <v>2.585424283042522</v>
      </c>
      <c r="U65">
        <f>Strains!U57</f>
        <v>0.21613777180708627</v>
      </c>
      <c r="V65">
        <f>Strains!V57</f>
        <v>-90.115957535747441</v>
      </c>
      <c r="W65">
        <f>Strains!W57</f>
        <v>4.5399601087997975E-2</v>
      </c>
      <c r="X65">
        <f>Strains!X57</f>
        <v>1.1218494032801858</v>
      </c>
      <c r="Y65">
        <f>Strains!Y57</f>
        <v>0.13016460996737261</v>
      </c>
      <c r="Z65">
        <f>Strains!Z57</f>
        <v>7.5933335364968144</v>
      </c>
      <c r="AA65">
        <f>Strains!AA57</f>
        <v>0.21000064112789796</v>
      </c>
      <c r="AB65">
        <f>Strains!AB57</f>
        <v>0.52093375991862845</v>
      </c>
      <c r="AC65">
        <f>Strains!AC57</f>
        <v>8.8088656173646668E-2</v>
      </c>
      <c r="AD65">
        <f>Strains!AD57</f>
        <v>1.0727321224474951</v>
      </c>
      <c r="AG65" s="1" t="s">
        <v>201</v>
      </c>
      <c r="AH65" s="1">
        <v>1.95</v>
      </c>
      <c r="AI65" s="1">
        <f t="shared" si="20"/>
        <v>0</v>
      </c>
      <c r="AJ65" s="9">
        <f t="shared" si="21"/>
        <v>-90.115957535747441</v>
      </c>
      <c r="AK65" s="9">
        <f t="shared" si="21"/>
        <v>4.5399601087997975E-2</v>
      </c>
      <c r="AL65" s="9">
        <f t="shared" si="21"/>
        <v>1.1218494032801858</v>
      </c>
      <c r="AM65" s="9">
        <f t="shared" si="21"/>
        <v>0.13016460996737261</v>
      </c>
      <c r="AN65">
        <f t="shared" si="31"/>
        <v>1.1716425764284759</v>
      </c>
      <c r="AO65">
        <f t="shared" si="32"/>
        <v>4.6226869951127014E-4</v>
      </c>
      <c r="AP65" s="10">
        <f t="shared" si="24"/>
        <v>1354.3628577749739</v>
      </c>
      <c r="AQ65" s="10">
        <f t="shared" si="25"/>
        <v>399.84127122187624</v>
      </c>
      <c r="AR65" s="9">
        <f t="shared" si="26"/>
        <v>-90.272000000000006</v>
      </c>
      <c r="AS65">
        <f t="shared" si="33"/>
        <v>1.1700578934761054</v>
      </c>
    </row>
    <row r="66" spans="1:45">
      <c r="A66">
        <f>Strains!A58</f>
        <v>57</v>
      </c>
      <c r="B66">
        <f>Strains!B58</f>
        <v>57</v>
      </c>
      <c r="C66">
        <f>Strains!C58</f>
        <v>980051</v>
      </c>
      <c r="D66">
        <f>Strains!D58</f>
        <v>41646.081848148147</v>
      </c>
      <c r="E66">
        <f>Strains!E58</f>
        <v>71.88</v>
      </c>
      <c r="F66">
        <f>Strains!F58</f>
        <v>35.94</v>
      </c>
      <c r="G66">
        <f>Strains!G58</f>
        <v>-45</v>
      </c>
      <c r="H66">
        <f>Strains!H58</f>
        <v>-90.2</v>
      </c>
      <c r="I66">
        <f>Strains!I58</f>
        <v>13</v>
      </c>
      <c r="J66">
        <f>Strains!J58</f>
        <v>-22.95</v>
      </c>
      <c r="K66">
        <f>Strains!K58</f>
        <v>-21.314</v>
      </c>
      <c r="L66">
        <f>Strains!L58</f>
        <v>0</v>
      </c>
      <c r="M66">
        <f>Strains!M58</f>
        <v>0</v>
      </c>
      <c r="N66" t="str">
        <f>Strains!N58</f>
        <v>OFF</v>
      </c>
      <c r="O66">
        <f>Strains!O58</f>
        <v>32</v>
      </c>
      <c r="P66">
        <f>Strains!P58</f>
        <v>800000</v>
      </c>
      <c r="Q66">
        <f>Strains!Q58</f>
        <v>4027</v>
      </c>
      <c r="R66">
        <f>Strains!R58</f>
        <v>752</v>
      </c>
      <c r="S66">
        <f>Strains!S58</f>
        <v>458</v>
      </c>
      <c r="T66">
        <f>Strains!T58</f>
        <v>2.572285527553229</v>
      </c>
      <c r="U66">
        <f>Strains!U58</f>
        <v>0.19960047057506947</v>
      </c>
      <c r="V66">
        <f>Strains!V58</f>
        <v>-90.078441931891604</v>
      </c>
      <c r="W66">
        <f>Strains!W58</f>
        <v>3.7575244392380622E-2</v>
      </c>
      <c r="X66">
        <f>Strains!X58</f>
        <v>1.0032997513655739</v>
      </c>
      <c r="Y66">
        <f>Strains!Y58</f>
        <v>0.10206983389594872</v>
      </c>
      <c r="Z66">
        <f>Strains!Z58</f>
        <v>6.8128097961643137</v>
      </c>
      <c r="AA66">
        <f>Strains!AA58</f>
        <v>0.16556215347799491</v>
      </c>
      <c r="AB66">
        <f>Strains!AB58</f>
        <v>0.35964819393974451</v>
      </c>
      <c r="AC66">
        <f>Strains!AC58</f>
        <v>7.516705265173361E-2</v>
      </c>
      <c r="AD66">
        <f>Strains!AD58</f>
        <v>1.090594049010275</v>
      </c>
      <c r="AG66" s="1" t="s">
        <v>201</v>
      </c>
      <c r="AH66" s="1">
        <v>2.25</v>
      </c>
      <c r="AI66" s="1">
        <f t="shared" si="20"/>
        <v>0</v>
      </c>
      <c r="AJ66" s="9">
        <f t="shared" si="21"/>
        <v>-90.078441931891604</v>
      </c>
      <c r="AK66" s="9">
        <f t="shared" si="21"/>
        <v>3.7575244392380622E-2</v>
      </c>
      <c r="AL66" s="9">
        <f t="shared" si="21"/>
        <v>1.0032997513655739</v>
      </c>
      <c r="AM66" s="9">
        <f t="shared" si="21"/>
        <v>0.10206983389594872</v>
      </c>
      <c r="AN66">
        <f t="shared" si="31"/>
        <v>1.1720245291667331</v>
      </c>
      <c r="AO66">
        <f t="shared" si="32"/>
        <v>3.8293565676017494E-4</v>
      </c>
      <c r="AP66" s="10">
        <f t="shared" si="24"/>
        <v>1680.8020368846535</v>
      </c>
      <c r="AQ66" s="10">
        <f t="shared" si="25"/>
        <v>332.74292969991484</v>
      </c>
      <c r="AR66" s="9">
        <f t="shared" si="26"/>
        <v>-90.272000000000006</v>
      </c>
      <c r="AS66">
        <f t="shared" si="33"/>
        <v>1.1700578934761054</v>
      </c>
    </row>
    <row r="67" spans="1:45">
      <c r="A67">
        <f>A50</f>
        <v>43</v>
      </c>
      <c r="B67">
        <f t="shared" ref="B67:AD67" si="34">B50</f>
        <v>43</v>
      </c>
      <c r="C67">
        <f t="shared" si="34"/>
        <v>980051</v>
      </c>
      <c r="D67">
        <f t="shared" si="34"/>
        <v>41645.475889467591</v>
      </c>
      <c r="E67">
        <f t="shared" si="34"/>
        <v>71.88</v>
      </c>
      <c r="F67">
        <f t="shared" si="34"/>
        <v>35.94</v>
      </c>
      <c r="G67">
        <f t="shared" si="34"/>
        <v>-45</v>
      </c>
      <c r="H67">
        <f t="shared" si="34"/>
        <v>-90.2</v>
      </c>
      <c r="I67">
        <f t="shared" si="34"/>
        <v>17</v>
      </c>
      <c r="J67">
        <f t="shared" si="34"/>
        <v>-22.95</v>
      </c>
      <c r="K67">
        <f t="shared" si="34"/>
        <v>-21.064</v>
      </c>
      <c r="L67">
        <f t="shared" si="34"/>
        <v>0</v>
      </c>
      <c r="M67">
        <f t="shared" si="34"/>
        <v>0</v>
      </c>
      <c r="N67" t="str">
        <f t="shared" si="34"/>
        <v>OFF</v>
      </c>
      <c r="O67">
        <f t="shared" si="34"/>
        <v>32</v>
      </c>
      <c r="P67">
        <f t="shared" si="34"/>
        <v>800000</v>
      </c>
      <c r="Q67">
        <f t="shared" si="34"/>
        <v>3964</v>
      </c>
      <c r="R67">
        <f t="shared" si="34"/>
        <v>739</v>
      </c>
      <c r="S67">
        <f t="shared" si="34"/>
        <v>433</v>
      </c>
      <c r="T67">
        <f t="shared" si="34"/>
        <v>2.5461989701049812</v>
      </c>
      <c r="U67">
        <f t="shared" si="34"/>
        <v>0.25757561889891745</v>
      </c>
      <c r="V67">
        <f t="shared" si="34"/>
        <v>-90.129922791199689</v>
      </c>
      <c r="W67">
        <f t="shared" si="34"/>
        <v>5.1873970444040407E-2</v>
      </c>
      <c r="X67">
        <f t="shared" si="34"/>
        <v>1.0787396678017054</v>
      </c>
      <c r="Y67">
        <f t="shared" si="34"/>
        <v>0.1464396730156575</v>
      </c>
      <c r="Z67">
        <f t="shared" si="34"/>
        <v>6.8143311293066198</v>
      </c>
      <c r="AA67">
        <f t="shared" si="34"/>
        <v>0.23514307349364055</v>
      </c>
      <c r="AB67">
        <f t="shared" si="34"/>
        <v>0.54810941842740957</v>
      </c>
      <c r="AC67">
        <f t="shared" si="34"/>
        <v>0.10078592542878291</v>
      </c>
      <c r="AD67">
        <f t="shared" si="34"/>
        <v>1.3475731410059075</v>
      </c>
      <c r="AG67" s="1" t="s">
        <v>201</v>
      </c>
      <c r="AH67" s="1">
        <v>2.5</v>
      </c>
      <c r="AI67" s="1">
        <f t="shared" si="20"/>
        <v>0</v>
      </c>
      <c r="AJ67" s="9">
        <f t="shared" si="21"/>
        <v>-90.129922791199689</v>
      </c>
      <c r="AK67" s="9">
        <f t="shared" si="21"/>
        <v>5.1873970444040407E-2</v>
      </c>
      <c r="AL67" s="9">
        <f t="shared" si="21"/>
        <v>1.0787396678017054</v>
      </c>
      <c r="AM67" s="9">
        <f t="shared" si="21"/>
        <v>0.1464396730156575</v>
      </c>
      <c r="AN67">
        <f t="shared" ref="AN67" si="35">ABS(lambda/2/SIN(RADIANS(AJ67-phi0)/2))</f>
        <v>1.1715004894306937</v>
      </c>
      <c r="AO67">
        <f t="shared" ref="AO67" si="36">ABS(lambda/2/SIN(RADIANS(AJ67+AK67-phi0)/2))-AN67</f>
        <v>5.2804405087525375E-4</v>
      </c>
      <c r="AP67" s="10">
        <f t="shared" si="24"/>
        <v>1232.9269881702212</v>
      </c>
      <c r="AQ67" s="10">
        <f t="shared" si="25"/>
        <v>455.87915800594828</v>
      </c>
      <c r="AR67" s="9">
        <f t="shared" si="26"/>
        <v>-90.272000000000006</v>
      </c>
      <c r="AS67">
        <f t="shared" ref="AS67" si="37">ABS(lambda/2/SIN(RADIANS(AR67-phi0)/2))</f>
        <v>1.1700578934761054</v>
      </c>
    </row>
  </sheetData>
  <pageMargins left="0.7" right="0.7" top="0.75" bottom="0.75" header="0.3" footer="0.3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CCFFCC"/>
  </sheetPr>
  <dimension ref="A1:AS67"/>
  <sheetViews>
    <sheetView tabSelected="1" topLeftCell="AB1" workbookViewId="0">
      <selection activeCell="AP8" sqref="AP8:AQ42"/>
    </sheetView>
  </sheetViews>
  <sheetFormatPr baseColWidth="10" defaultColWidth="8.83203125" defaultRowHeight="14" x14ac:dyDescent="0"/>
  <sheetData>
    <row r="1" spans="1:45">
      <c r="AE1" t="s">
        <v>206</v>
      </c>
      <c r="AF1">
        <v>0</v>
      </c>
      <c r="AH1" s="1" t="s">
        <v>197</v>
      </c>
      <c r="AI1" s="6">
        <v>-90.186000000000007</v>
      </c>
      <c r="AJ1" t="s">
        <v>198</v>
      </c>
      <c r="AO1" t="s">
        <v>199</v>
      </c>
      <c r="AP1">
        <v>1.6608736922130301</v>
      </c>
      <c r="AQ1" t="s">
        <v>200</v>
      </c>
    </row>
    <row r="2" spans="1:45">
      <c r="AH2" s="1" t="s">
        <v>201</v>
      </c>
      <c r="AI2" s="6">
        <v>-90.26</v>
      </c>
      <c r="AJ2" t="s">
        <v>198</v>
      </c>
      <c r="AO2" t="s">
        <v>202</v>
      </c>
      <c r="AP2">
        <v>0.15552389509103487</v>
      </c>
      <c r="AQ2" t="s">
        <v>203</v>
      </c>
    </row>
    <row r="3" spans="1:45">
      <c r="AH3" s="1" t="s">
        <v>204</v>
      </c>
      <c r="AI3" s="6">
        <f>1/3*(AI1+2*AI2)</f>
        <v>-90.23533333333333</v>
      </c>
    </row>
    <row r="4" spans="1:45">
      <c r="AH4" s="1" t="s">
        <v>205</v>
      </c>
      <c r="AI4" s="6">
        <f>1/3*(2*AI1+AI2)</f>
        <v>-90.210666666666668</v>
      </c>
    </row>
    <row r="5" spans="1:45">
      <c r="AH5" s="1" t="s">
        <v>260</v>
      </c>
      <c r="AI5">
        <f>(AI1+AI2)/2</f>
        <v>-90.223000000000013</v>
      </c>
    </row>
    <row r="6" spans="1:45">
      <c r="AH6" s="1"/>
    </row>
    <row r="7" spans="1:45">
      <c r="A7" s="11" t="str">
        <f>Strains!A1</f>
        <v>Run</v>
      </c>
      <c r="B7" s="11" t="str">
        <f>Strains!B1</f>
        <v>Record</v>
      </c>
      <c r="C7" s="11" t="str">
        <f>Strains!C1</f>
        <v>File</v>
      </c>
      <c r="D7" s="11" t="str">
        <f>Strains!D1</f>
        <v>Date/Time</v>
      </c>
      <c r="E7" s="11" t="str">
        <f>Strains!E1</f>
        <v>2TM</v>
      </c>
      <c r="F7" s="11" t="str">
        <f>Strains!F1</f>
        <v>TMFR</v>
      </c>
      <c r="G7" s="11" t="str">
        <f>Strains!G1</f>
        <v>PSI</v>
      </c>
      <c r="H7" s="11" t="str">
        <f>Strains!H1</f>
        <v>PHI</v>
      </c>
      <c r="I7" s="11" t="str">
        <f>Strains!I1</f>
        <v>DSRD</v>
      </c>
      <c r="J7" s="11" t="str">
        <f>Strains!J1</f>
        <v>XPOS</v>
      </c>
      <c r="K7" s="11" t="str">
        <f>Strains!K1</f>
        <v>YPOS</v>
      </c>
      <c r="L7" s="11" t="str">
        <f>Strains!L1</f>
        <v>ZPOS</v>
      </c>
      <c r="M7" s="11" t="str">
        <f>Strains!M1</f>
        <v>DSTD</v>
      </c>
      <c r="N7" s="11" t="str">
        <f>Strains!N1</f>
        <v>OSC</v>
      </c>
      <c r="O7" s="11" t="str">
        <f>Strains!O1</f>
        <v># points</v>
      </c>
      <c r="P7" s="11" t="str">
        <f>Strains!P1</f>
        <v>Monitor</v>
      </c>
      <c r="Q7" s="11" t="str">
        <f>Strains!Q1</f>
        <v>Time(s)</v>
      </c>
      <c r="R7" s="11" t="str">
        <f>Strains!R1</f>
        <v>Max</v>
      </c>
      <c r="S7" s="11" t="str">
        <f>Strains!S1</f>
        <v>Min</v>
      </c>
      <c r="T7" s="11" t="str">
        <f>Strains!T1</f>
        <v>I</v>
      </c>
      <c r="U7" s="11" t="str">
        <f>Strains!U1</f>
        <v>DI</v>
      </c>
      <c r="V7" s="11" t="str">
        <f>Strains!V1</f>
        <v>f</v>
      </c>
      <c r="W7" s="11" t="str">
        <f>Strains!W1</f>
        <v>Df</v>
      </c>
      <c r="X7" s="11" t="str">
        <f>Strains!X1</f>
        <v>FWHM</v>
      </c>
      <c r="Y7" s="11" t="str">
        <f>Strains!Y1</f>
        <v>DFWHM</v>
      </c>
      <c r="Z7" s="11" t="str">
        <f>Strains!Z1</f>
        <v>Bkgd</v>
      </c>
      <c r="AA7" s="11" t="str">
        <f>Strains!AA1</f>
        <v>DBkgd</v>
      </c>
      <c r="AB7" s="11" t="str">
        <f>Strains!AB1</f>
        <v>Slope</v>
      </c>
      <c r="AC7" s="11" t="str">
        <f>Strains!AC1</f>
        <v>DSlope</v>
      </c>
      <c r="AD7" s="11" t="str">
        <f>Strains!AD1</f>
        <v>c2</v>
      </c>
      <c r="AG7" s="7" t="s">
        <v>207</v>
      </c>
      <c r="AH7" s="7" t="s">
        <v>208</v>
      </c>
      <c r="AI7" s="7" t="s">
        <v>209</v>
      </c>
      <c r="AJ7" s="8" t="s">
        <v>102</v>
      </c>
      <c r="AK7" s="8" t="s">
        <v>210</v>
      </c>
      <c r="AL7" s="8" t="s">
        <v>146</v>
      </c>
      <c r="AM7" s="8" t="s">
        <v>211</v>
      </c>
      <c r="AN7" s="8" t="s">
        <v>212</v>
      </c>
      <c r="AO7" s="8" t="s">
        <v>213</v>
      </c>
      <c r="AP7" s="7" t="s">
        <v>214</v>
      </c>
      <c r="AQ7" s="7" t="s">
        <v>215</v>
      </c>
      <c r="AR7" s="7" t="s">
        <v>202</v>
      </c>
      <c r="AS7" s="7" t="s">
        <v>216</v>
      </c>
    </row>
    <row r="8" spans="1:45">
      <c r="A8">
        <f>Strains!A2</f>
        <v>1</v>
      </c>
      <c r="B8">
        <f>Strains!B2</f>
        <v>1</v>
      </c>
      <c r="C8">
        <f>Strains!C2</f>
        <v>980051</v>
      </c>
      <c r="D8">
        <f>Strains!D2</f>
        <v>41643.565808101848</v>
      </c>
      <c r="E8">
        <f>Strains!E2</f>
        <v>71.88</v>
      </c>
      <c r="F8">
        <f>Strains!F2</f>
        <v>35.94</v>
      </c>
      <c r="G8">
        <f>Strains!G2</f>
        <v>-45</v>
      </c>
      <c r="H8">
        <f>Strains!H2</f>
        <v>-90.2</v>
      </c>
      <c r="I8">
        <f>Strains!I2</f>
        <v>12</v>
      </c>
      <c r="J8">
        <f>Strains!J2</f>
        <v>-22.95</v>
      </c>
      <c r="K8">
        <f>Strains!K2</f>
        <v>-23.742999999999999</v>
      </c>
      <c r="L8">
        <f>Strains!L2</f>
        <v>24</v>
      </c>
      <c r="M8">
        <f>Strains!M2</f>
        <v>0</v>
      </c>
      <c r="N8" t="str">
        <f>Strains!N2</f>
        <v>OFF</v>
      </c>
      <c r="O8">
        <f>Strains!O2</f>
        <v>32</v>
      </c>
      <c r="P8">
        <f>Strains!P2</f>
        <v>800000</v>
      </c>
      <c r="Q8">
        <f>Strains!Q2</f>
        <v>3922</v>
      </c>
      <c r="R8">
        <f>Strains!R2</f>
        <v>840</v>
      </c>
      <c r="S8">
        <f>Strains!S2</f>
        <v>391</v>
      </c>
      <c r="T8">
        <f>Strains!T2</f>
        <v>3.6186828814665635</v>
      </c>
      <c r="U8">
        <f>Strains!U2</f>
        <v>0.21988936368930878</v>
      </c>
      <c r="V8">
        <f>Strains!V2</f>
        <v>-90.39336991521769</v>
      </c>
      <c r="W8">
        <f>Strains!W2</f>
        <v>2.6839718854754543E-2</v>
      </c>
      <c r="X8">
        <f>Strains!X2</f>
        <v>0.95042375371414234</v>
      </c>
      <c r="Y8">
        <f>Strains!Y2</f>
        <v>7.7244579025660468E-2</v>
      </c>
      <c r="Z8">
        <f>Strains!Z2</f>
        <v>6.0025971884182603</v>
      </c>
      <c r="AA8">
        <f>Strains!AA2</f>
        <v>0.21554525567439153</v>
      </c>
      <c r="AB8">
        <f>Strains!AB2</f>
        <v>0.57701296746032327</v>
      </c>
      <c r="AC8">
        <f>Strains!AC2</f>
        <v>8.6358192988380197E-2</v>
      </c>
      <c r="AD8">
        <f>Strains!AD2</f>
        <v>1.1689450279846085</v>
      </c>
      <c r="AG8" s="1" t="s">
        <v>201</v>
      </c>
      <c r="AH8" s="1">
        <v>0.15</v>
      </c>
      <c r="AI8" s="1">
        <f>-L8</f>
        <v>-24</v>
      </c>
      <c r="AJ8" s="9">
        <f>V8</f>
        <v>-90.39336991521769</v>
      </c>
      <c r="AK8" s="9">
        <f>W8</f>
        <v>2.6839718854754543E-2</v>
      </c>
      <c r="AL8" s="9">
        <f>X8</f>
        <v>0.95042375371414234</v>
      </c>
      <c r="AM8" s="9">
        <f>Y8</f>
        <v>7.7244579025660468E-2</v>
      </c>
      <c r="AN8">
        <f>ABS(lambda/2/SIN(RADIANS(AJ8-phi0)/2))</f>
        <v>1.1688297835899746</v>
      </c>
      <c r="AO8">
        <f t="shared" ref="AO8" si="0">ABS(lambda/2/SIN(RADIANS(AJ8+AK8-phi0)/2))-AN8</f>
        <v>2.7124898057673263E-4</v>
      </c>
      <c r="AP8" s="10">
        <f>(AN8-AS8)/AS8*1000000</f>
        <v>-888.68792883416609</v>
      </c>
      <c r="AQ8" s="10">
        <f>(SIN(RADIANS(AR8/2))/SIN(RADIANS((AJ8+AK8)/2))-1)*1000000-AP8</f>
        <v>230.07784172051254</v>
      </c>
      <c r="AR8" s="9">
        <v>-90.290599999999998</v>
      </c>
      <c r="AS8">
        <f t="shared" ref="AS8" si="1">ABS(lambda/2/SIN(RADIANS(AR8-phi0)/2))</f>
        <v>1.1698694324328898</v>
      </c>
    </row>
    <row r="9" spans="1:45">
      <c r="A9">
        <f>Strains!A3</f>
        <v>2</v>
      </c>
      <c r="B9">
        <f>Strains!B3</f>
        <v>2</v>
      </c>
      <c r="C9">
        <f>Strains!C3</f>
        <v>980051</v>
      </c>
      <c r="D9">
        <f>Strains!D3</f>
        <v>41643.611388888887</v>
      </c>
      <c r="E9">
        <f>Strains!E3</f>
        <v>71.88</v>
      </c>
      <c r="F9">
        <f>Strains!F3</f>
        <v>35.94</v>
      </c>
      <c r="G9">
        <f>Strains!G3</f>
        <v>-45</v>
      </c>
      <c r="H9">
        <f>Strains!H3</f>
        <v>-90.2</v>
      </c>
      <c r="I9">
        <f>Strains!I3</f>
        <v>12</v>
      </c>
      <c r="J9">
        <f>Strains!J3</f>
        <v>-22.95</v>
      </c>
      <c r="K9">
        <f>Strains!K3</f>
        <v>-23.358000000000001</v>
      </c>
      <c r="L9">
        <f>Strains!L3</f>
        <v>16</v>
      </c>
      <c r="M9">
        <f>Strains!M3</f>
        <v>0</v>
      </c>
      <c r="N9" t="str">
        <f>Strains!N3</f>
        <v>OFF</v>
      </c>
      <c r="O9">
        <f>Strains!O3</f>
        <v>32</v>
      </c>
      <c r="P9">
        <f>Strains!P3</f>
        <v>800000</v>
      </c>
      <c r="Q9">
        <f>Strains!Q3</f>
        <v>3906</v>
      </c>
      <c r="R9">
        <f>Strains!R3</f>
        <v>813</v>
      </c>
      <c r="S9">
        <f>Strains!S3</f>
        <v>413</v>
      </c>
      <c r="T9">
        <f>Strains!T3</f>
        <v>3.2180788992933871</v>
      </c>
      <c r="U9">
        <f>Strains!U3</f>
        <v>0.23764571782714414</v>
      </c>
      <c r="V9">
        <f>Strains!V3</f>
        <v>-90.213127778555716</v>
      </c>
      <c r="W9">
        <f>Strains!W3</f>
        <v>3.4387154071875314E-2</v>
      </c>
      <c r="X9">
        <f>Strains!X3</f>
        <v>0.9951729065527759</v>
      </c>
      <c r="Y9">
        <f>Strains!Y3</f>
        <v>9.6110900400941196E-2</v>
      </c>
      <c r="Z9">
        <f>Strains!Z3</f>
        <v>6.3816652245184269</v>
      </c>
      <c r="AA9">
        <f>Strains!AA3</f>
        <v>0.20764363698533012</v>
      </c>
      <c r="AB9">
        <f>Strains!AB3</f>
        <v>0.58355381866603184</v>
      </c>
      <c r="AC9">
        <f>Strains!AC3</f>
        <v>8.8238236258376707E-2</v>
      </c>
      <c r="AD9">
        <f>Strains!AD3</f>
        <v>1.2646838026236709</v>
      </c>
      <c r="AG9" s="1" t="s">
        <v>201</v>
      </c>
      <c r="AH9" s="1">
        <v>0.15</v>
      </c>
      <c r="AI9" s="1">
        <f t="shared" ref="AI9:AI56" si="2">-L9</f>
        <v>-16</v>
      </c>
      <c r="AJ9" s="9">
        <f t="shared" ref="AJ9:AM50" si="3">V9</f>
        <v>-90.213127778555716</v>
      </c>
      <c r="AK9" s="9">
        <f t="shared" si="3"/>
        <v>3.4387154071875314E-2</v>
      </c>
      <c r="AL9" s="9">
        <f t="shared" si="3"/>
        <v>0.9951729065527759</v>
      </c>
      <c r="AM9" s="9">
        <f t="shared" si="3"/>
        <v>9.6110900400941196E-2</v>
      </c>
      <c r="AN9">
        <f t="shared" ref="AN9:AN50" si="4">ABS(lambda/2/SIN(RADIANS(AJ9-phi0)/2))</f>
        <v>1.1706550091633838</v>
      </c>
      <c r="AO9">
        <f t="shared" ref="AO9:AO50" si="5">ABS(lambda/2/SIN(RADIANS(AJ9+AK9-phi0)/2))-AN9</f>
        <v>3.4919923485188242E-4</v>
      </c>
      <c r="AP9" s="10">
        <f t="shared" ref="AP9:AP56" si="6">(AN9-AS9)/AS9*1000000</f>
        <v>671.50804073952008</v>
      </c>
      <c r="AQ9" s="10">
        <f t="shared" ref="AQ9:AQ56" si="7">(SIN(RADIANS(AR9/2))/SIN(RADIANS((AJ9+AK9)/2))-1)*1000000-AP9</f>
        <v>301.13207230391254</v>
      </c>
      <c r="AR9" s="9">
        <v>-90.290599999999998</v>
      </c>
      <c r="AS9">
        <f t="shared" ref="AS9:AS50" si="8">ABS(lambda/2/SIN(RADIANS(AR9-phi0)/2))</f>
        <v>1.1698694324328898</v>
      </c>
    </row>
    <row r="10" spans="1:45">
      <c r="A10">
        <f>Strains!A4</f>
        <v>3</v>
      </c>
      <c r="B10">
        <f>Strains!B4</f>
        <v>3</v>
      </c>
      <c r="C10">
        <f>Strains!C4</f>
        <v>980051</v>
      </c>
      <c r="D10">
        <f>Strains!D4</f>
        <v>41643.656693055556</v>
      </c>
      <c r="E10">
        <f>Strains!E4</f>
        <v>71.88</v>
      </c>
      <c r="F10">
        <f>Strains!F4</f>
        <v>35.94</v>
      </c>
      <c r="G10">
        <f>Strains!G4</f>
        <v>-45</v>
      </c>
      <c r="H10">
        <f>Strains!H4</f>
        <v>-90.2</v>
      </c>
      <c r="I10">
        <f>Strains!I4</f>
        <v>12</v>
      </c>
      <c r="J10">
        <f>Strains!J4</f>
        <v>-22.95</v>
      </c>
      <c r="K10">
        <f>Strains!K4</f>
        <v>-23.277999999999999</v>
      </c>
      <c r="L10">
        <f>Strains!L4</f>
        <v>15</v>
      </c>
      <c r="M10">
        <f>Strains!M4</f>
        <v>0</v>
      </c>
      <c r="N10" t="str">
        <f>Strains!N4</f>
        <v>OFF</v>
      </c>
      <c r="O10">
        <f>Strains!O4</f>
        <v>32</v>
      </c>
      <c r="P10">
        <f>Strains!P4</f>
        <v>800000</v>
      </c>
      <c r="Q10">
        <f>Strains!Q4</f>
        <v>3915</v>
      </c>
      <c r="R10">
        <f>Strains!R4</f>
        <v>838</v>
      </c>
      <c r="S10">
        <f>Strains!S4</f>
        <v>411</v>
      </c>
      <c r="T10">
        <f>Strains!T4</f>
        <v>3.1937844694200632</v>
      </c>
      <c r="U10">
        <f>Strains!U4</f>
        <v>0.20635786137005047</v>
      </c>
      <c r="V10">
        <f>Strains!V4</f>
        <v>-90.16522159052775</v>
      </c>
      <c r="W10">
        <f>Strains!W4</f>
        <v>2.8310353605585148E-2</v>
      </c>
      <c r="X10">
        <f>Strains!X4</f>
        <v>0.93671896161274193</v>
      </c>
      <c r="Y10">
        <f>Strains!Y4</f>
        <v>7.656848406062991E-2</v>
      </c>
      <c r="Z10">
        <f>Strains!Z4</f>
        <v>6.0488450990645974</v>
      </c>
      <c r="AA10">
        <f>Strains!AA4</f>
        <v>0.16032857069444811</v>
      </c>
      <c r="AB10">
        <f>Strains!AB4</f>
        <v>0.57135773377908194</v>
      </c>
      <c r="AC10">
        <f>Strains!AC4</f>
        <v>7.2263283446253726E-2</v>
      </c>
      <c r="AD10">
        <f>Strains!AD4</f>
        <v>1.1390106264981323</v>
      </c>
      <c r="AG10" s="1" t="s">
        <v>201</v>
      </c>
      <c r="AH10" s="1">
        <v>0.15</v>
      </c>
      <c r="AI10" s="1">
        <f t="shared" si="2"/>
        <v>-15</v>
      </c>
      <c r="AJ10" s="9">
        <f t="shared" si="3"/>
        <v>-90.16522159052775</v>
      </c>
      <c r="AK10" s="9">
        <f t="shared" si="3"/>
        <v>2.8310353605585148E-2</v>
      </c>
      <c r="AL10" s="9">
        <f t="shared" si="3"/>
        <v>0.93671896161274193</v>
      </c>
      <c r="AM10" s="9">
        <f t="shared" si="3"/>
        <v>7.656848406062991E-2</v>
      </c>
      <c r="AN10">
        <f t="shared" si="4"/>
        <v>1.1711415792216957</v>
      </c>
      <c r="AO10">
        <f t="shared" si="5"/>
        <v>2.8782698396900841E-4</v>
      </c>
      <c r="AP10" s="10">
        <f t="shared" si="6"/>
        <v>1087.4263003524682</v>
      </c>
      <c r="AQ10" s="10">
        <f t="shared" si="7"/>
        <v>249.66036220547221</v>
      </c>
      <c r="AR10" s="9">
        <v>-90.290599999999998</v>
      </c>
      <c r="AS10">
        <f t="shared" si="8"/>
        <v>1.1698694324328898</v>
      </c>
    </row>
    <row r="11" spans="1:45">
      <c r="A11">
        <f>Strains!A5</f>
        <v>4</v>
      </c>
      <c r="B11">
        <f>Strains!B5</f>
        <v>4</v>
      </c>
      <c r="C11">
        <f>Strains!C5</f>
        <v>980051</v>
      </c>
      <c r="D11">
        <f>Strains!D5</f>
        <v>41643.702098148147</v>
      </c>
      <c r="E11">
        <f>Strains!E5</f>
        <v>71.88</v>
      </c>
      <c r="F11">
        <f>Strains!F5</f>
        <v>35.94</v>
      </c>
      <c r="G11">
        <f>Strains!G5</f>
        <v>-45</v>
      </c>
      <c r="H11">
        <f>Strains!H5</f>
        <v>-90.2</v>
      </c>
      <c r="I11">
        <f>Strains!I5</f>
        <v>12</v>
      </c>
      <c r="J11">
        <f>Strains!J5</f>
        <v>-22.95</v>
      </c>
      <c r="K11">
        <f>Strains!K5</f>
        <v>-23.268999999999998</v>
      </c>
      <c r="L11">
        <f>Strains!L5</f>
        <v>14</v>
      </c>
      <c r="M11">
        <f>Strains!M5</f>
        <v>0</v>
      </c>
      <c r="N11" t="str">
        <f>Strains!N5</f>
        <v>OFF</v>
      </c>
      <c r="O11">
        <f>Strains!O5</f>
        <v>32</v>
      </c>
      <c r="P11">
        <f>Strains!P5</f>
        <v>800000</v>
      </c>
      <c r="Q11">
        <f>Strains!Q5</f>
        <v>3906</v>
      </c>
      <c r="R11">
        <f>Strains!R5</f>
        <v>828</v>
      </c>
      <c r="S11">
        <f>Strains!S5</f>
        <v>407</v>
      </c>
      <c r="T11">
        <f>Strains!T5</f>
        <v>3.6253600380020852</v>
      </c>
      <c r="U11">
        <f>Strains!U5</f>
        <v>0.17518745487382953</v>
      </c>
      <c r="V11">
        <f>Strains!V5</f>
        <v>-90.056810813904249</v>
      </c>
      <c r="W11">
        <f>Strains!W5</f>
        <v>2.5643626076551143E-2</v>
      </c>
      <c r="X11">
        <f>Strains!X5</f>
        <v>1.1064270796601636</v>
      </c>
      <c r="Y11">
        <f>Strains!Y5</f>
        <v>7.2039877563001495E-2</v>
      </c>
      <c r="Z11">
        <f>Strains!Z5</f>
        <v>7.3432030291701791</v>
      </c>
      <c r="AA11">
        <f>Strains!AA5</f>
        <v>0.15309517440177886</v>
      </c>
      <c r="AB11">
        <f>Strains!AB5</f>
        <v>0.50479946513702423</v>
      </c>
      <c r="AC11">
        <f>Strains!AC5</f>
        <v>6.8079673210252281E-2</v>
      </c>
      <c r="AD11">
        <f>Strains!AD5</f>
        <v>0.86101179905905101</v>
      </c>
      <c r="AG11" s="1" t="s">
        <v>201</v>
      </c>
      <c r="AH11" s="1">
        <v>0.15</v>
      </c>
      <c r="AI11" s="1">
        <f t="shared" si="2"/>
        <v>-14</v>
      </c>
      <c r="AJ11" s="9">
        <f t="shared" si="3"/>
        <v>-90.056810813904249</v>
      </c>
      <c r="AK11" s="9">
        <f t="shared" si="3"/>
        <v>2.5643626076551143E-2</v>
      </c>
      <c r="AL11" s="9">
        <f t="shared" si="3"/>
        <v>1.1064270796601636</v>
      </c>
      <c r="AM11" s="9">
        <f t="shared" si="3"/>
        <v>7.2039877563001495E-2</v>
      </c>
      <c r="AN11">
        <f t="shared" si="4"/>
        <v>1.1722449295875195</v>
      </c>
      <c r="AO11">
        <f t="shared" si="5"/>
        <v>2.6144558674867646E-4</v>
      </c>
      <c r="AP11" s="10">
        <f t="shared" si="6"/>
        <v>2030.5660518794466</v>
      </c>
      <c r="AQ11" s="10">
        <f t="shared" si="7"/>
        <v>229.61639564579218</v>
      </c>
      <c r="AR11" s="9">
        <v>-90.290599999999998</v>
      </c>
      <c r="AS11">
        <f t="shared" si="8"/>
        <v>1.1698694324328898</v>
      </c>
    </row>
    <row r="12" spans="1:45">
      <c r="A12">
        <f>Strains!A6</f>
        <v>5</v>
      </c>
      <c r="B12">
        <f>Strains!B6</f>
        <v>5</v>
      </c>
      <c r="C12">
        <f>Strains!C6</f>
        <v>980051</v>
      </c>
      <c r="D12">
        <f>Strains!D6</f>
        <v>41643.747403819441</v>
      </c>
      <c r="E12">
        <f>Strains!E6</f>
        <v>71.88</v>
      </c>
      <c r="F12">
        <f>Strains!F6</f>
        <v>35.94</v>
      </c>
      <c r="G12">
        <f>Strains!G6</f>
        <v>-45</v>
      </c>
      <c r="H12">
        <f>Strains!H6</f>
        <v>-90.2</v>
      </c>
      <c r="I12">
        <f>Strains!I6</f>
        <v>12</v>
      </c>
      <c r="J12">
        <f>Strains!J6</f>
        <v>-22.95</v>
      </c>
      <c r="K12">
        <f>Strains!K6</f>
        <v>-23.196999999999999</v>
      </c>
      <c r="L12">
        <f>Strains!L6</f>
        <v>13</v>
      </c>
      <c r="M12">
        <f>Strains!M6</f>
        <v>0</v>
      </c>
      <c r="N12" t="str">
        <f>Strains!N6</f>
        <v>OFF</v>
      </c>
      <c r="O12">
        <f>Strains!O6</f>
        <v>32</v>
      </c>
      <c r="P12">
        <f>Strains!P6</f>
        <v>800000</v>
      </c>
      <c r="Q12">
        <f>Strains!Q6</f>
        <v>3904</v>
      </c>
      <c r="R12">
        <f>Strains!R6</f>
        <v>816</v>
      </c>
      <c r="S12">
        <f>Strains!S6</f>
        <v>397</v>
      </c>
      <c r="T12">
        <f>Strains!T6</f>
        <v>3.1185714212646229</v>
      </c>
      <c r="U12">
        <f>Strains!U6</f>
        <v>0.23136534134619305</v>
      </c>
      <c r="V12">
        <f>Strains!V6</f>
        <v>-90.002373924806378</v>
      </c>
      <c r="W12">
        <f>Strains!W6</f>
        <v>3.5379099994704052E-2</v>
      </c>
      <c r="X12">
        <f>Strains!X6</f>
        <v>1.0044815840140322</v>
      </c>
      <c r="Y12">
        <f>Strains!Y6</f>
        <v>9.5951628523076968E-2</v>
      </c>
      <c r="Z12">
        <f>Strains!Z6</f>
        <v>6.8096497579350102</v>
      </c>
      <c r="AA12">
        <f>Strains!AA6</f>
        <v>0.17610372883240757</v>
      </c>
      <c r="AB12">
        <f>Strains!AB6</f>
        <v>0.4318393949278353</v>
      </c>
      <c r="AC12">
        <f>Strains!AC6</f>
        <v>8.5030899182241951E-2</v>
      </c>
      <c r="AD12">
        <f>Strains!AD6</f>
        <v>1.225205930645533</v>
      </c>
      <c r="AG12" s="1" t="s">
        <v>201</v>
      </c>
      <c r="AH12" s="1">
        <v>0.15</v>
      </c>
      <c r="AI12" s="1">
        <f t="shared" si="2"/>
        <v>-13</v>
      </c>
      <c r="AJ12" s="9">
        <f t="shared" si="3"/>
        <v>-90.002373924806378</v>
      </c>
      <c r="AK12" s="9">
        <f t="shared" si="3"/>
        <v>3.5379099994704052E-2</v>
      </c>
      <c r="AL12" s="9">
        <f t="shared" si="3"/>
        <v>1.0044815840140322</v>
      </c>
      <c r="AM12" s="9">
        <f t="shared" si="3"/>
        <v>9.5951628523076968E-2</v>
      </c>
      <c r="AN12">
        <f t="shared" si="4"/>
        <v>1.172800141426025</v>
      </c>
      <c r="AO12">
        <f t="shared" si="5"/>
        <v>3.6126200504660311E-4</v>
      </c>
      <c r="AP12" s="10">
        <f t="shared" si="6"/>
        <v>2505.1590475703028</v>
      </c>
      <c r="AQ12" s="10">
        <f t="shared" si="7"/>
        <v>316.46486143167749</v>
      </c>
      <c r="AR12" s="9">
        <v>-90.290599999999998</v>
      </c>
      <c r="AS12">
        <f t="shared" si="8"/>
        <v>1.1698694324328898</v>
      </c>
    </row>
    <row r="13" spans="1:45">
      <c r="A13">
        <f>Strains!A7</f>
        <v>6</v>
      </c>
      <c r="B13">
        <f>Strains!B7</f>
        <v>6</v>
      </c>
      <c r="C13">
        <f>Strains!C7</f>
        <v>980051</v>
      </c>
      <c r="D13">
        <f>Strains!D7</f>
        <v>41643.792691319446</v>
      </c>
      <c r="E13">
        <f>Strains!E7</f>
        <v>71.88</v>
      </c>
      <c r="F13">
        <f>Strains!F7</f>
        <v>35.94</v>
      </c>
      <c r="G13">
        <f>Strains!G7</f>
        <v>-45</v>
      </c>
      <c r="H13">
        <f>Strains!H7</f>
        <v>-90.2</v>
      </c>
      <c r="I13">
        <f>Strains!I7</f>
        <v>12</v>
      </c>
      <c r="J13">
        <f>Strains!J7</f>
        <v>-22.95</v>
      </c>
      <c r="K13">
        <f>Strains!K7</f>
        <v>-23.145</v>
      </c>
      <c r="L13">
        <f>Strains!L7</f>
        <v>12</v>
      </c>
      <c r="M13">
        <f>Strains!M7</f>
        <v>0</v>
      </c>
      <c r="N13" t="str">
        <f>Strains!N7</f>
        <v>OFF</v>
      </c>
      <c r="O13">
        <f>Strains!O7</f>
        <v>32</v>
      </c>
      <c r="P13">
        <f>Strains!P7</f>
        <v>800000</v>
      </c>
      <c r="Q13">
        <f>Strains!Q7</f>
        <v>3897</v>
      </c>
      <c r="R13">
        <f>Strains!R7</f>
        <v>828</v>
      </c>
      <c r="S13">
        <f>Strains!S7</f>
        <v>435</v>
      </c>
      <c r="T13">
        <f>Strains!T7</f>
        <v>2.8818644096585797</v>
      </c>
      <c r="U13">
        <f>Strains!U7</f>
        <v>0.23050105809117419</v>
      </c>
      <c r="V13">
        <f>Strains!V7</f>
        <v>-90.009074385668512</v>
      </c>
      <c r="W13">
        <f>Strains!W7</f>
        <v>3.5746319981494065E-2</v>
      </c>
      <c r="X13">
        <f>Strains!X7</f>
        <v>0.94162950805026779</v>
      </c>
      <c r="Y13">
        <f>Strains!Y7</f>
        <v>9.4787436785874757E-2</v>
      </c>
      <c r="Z13">
        <f>Strains!Z7</f>
        <v>6.0185655081926006</v>
      </c>
      <c r="AA13">
        <f>Strains!AA7</f>
        <v>0.16388630639485688</v>
      </c>
      <c r="AB13">
        <f>Strains!AB7</f>
        <v>0.53998600717677581</v>
      </c>
      <c r="AC13">
        <f>Strains!AC7</f>
        <v>8.1550061402146837E-2</v>
      </c>
      <c r="AD13">
        <f>Strains!AD7</f>
        <v>1.293157016606131</v>
      </c>
      <c r="AG13" s="1" t="s">
        <v>201</v>
      </c>
      <c r="AH13" s="1">
        <v>0.15</v>
      </c>
      <c r="AI13" s="1">
        <f t="shared" si="2"/>
        <v>-12</v>
      </c>
      <c r="AJ13" s="9">
        <f t="shared" si="3"/>
        <v>-90.009074385668512</v>
      </c>
      <c r="AK13" s="9">
        <f t="shared" si="3"/>
        <v>3.5746319981494065E-2</v>
      </c>
      <c r="AL13" s="9">
        <f t="shared" si="3"/>
        <v>0.94162950805026779</v>
      </c>
      <c r="AM13" s="9">
        <f t="shared" si="3"/>
        <v>9.4787436785874757E-2</v>
      </c>
      <c r="AN13">
        <f t="shared" si="4"/>
        <v>1.1727317595274398</v>
      </c>
      <c r="AO13">
        <f t="shared" si="5"/>
        <v>3.6494953324983648E-4</v>
      </c>
      <c r="AP13" s="10">
        <f t="shared" si="6"/>
        <v>2446.7064573158946</v>
      </c>
      <c r="AQ13" s="10">
        <f t="shared" si="7"/>
        <v>319.46621540005526</v>
      </c>
      <c r="AR13" s="9">
        <v>-90.290599999999998</v>
      </c>
      <c r="AS13">
        <f t="shared" si="8"/>
        <v>1.1698694324328898</v>
      </c>
    </row>
    <row r="14" spans="1:45">
      <c r="A14">
        <f>Strains!A8</f>
        <v>7</v>
      </c>
      <c r="B14">
        <f>Strains!B8</f>
        <v>7</v>
      </c>
      <c r="C14">
        <f>Strains!C8</f>
        <v>980051</v>
      </c>
      <c r="D14">
        <f>Strains!D8</f>
        <v>41643.837887268521</v>
      </c>
      <c r="E14">
        <f>Strains!E8</f>
        <v>71.88</v>
      </c>
      <c r="F14">
        <f>Strains!F8</f>
        <v>35.94</v>
      </c>
      <c r="G14">
        <f>Strains!G8</f>
        <v>-45</v>
      </c>
      <c r="H14">
        <f>Strains!H8</f>
        <v>-90.2</v>
      </c>
      <c r="I14">
        <f>Strains!I8</f>
        <v>12</v>
      </c>
      <c r="J14">
        <f>Strains!J8</f>
        <v>-22.95</v>
      </c>
      <c r="K14">
        <f>Strains!K8</f>
        <v>-23.097000000000001</v>
      </c>
      <c r="L14">
        <f>Strains!L8</f>
        <v>11</v>
      </c>
      <c r="M14">
        <f>Strains!M8</f>
        <v>0</v>
      </c>
      <c r="N14" t="str">
        <f>Strains!N8</f>
        <v>OFF</v>
      </c>
      <c r="O14">
        <f>Strains!O8</f>
        <v>32</v>
      </c>
      <c r="P14">
        <f>Strains!P8</f>
        <v>800000</v>
      </c>
      <c r="Q14">
        <f>Strains!Q8</f>
        <v>3951</v>
      </c>
      <c r="R14">
        <f>Strains!R8</f>
        <v>809</v>
      </c>
      <c r="S14">
        <f>Strains!S8</f>
        <v>409</v>
      </c>
      <c r="T14">
        <f>Strains!T8</f>
        <v>2.697895859534817</v>
      </c>
      <c r="U14">
        <f>Strains!U8</f>
        <v>0.22554447524502333</v>
      </c>
      <c r="V14">
        <f>Strains!V8</f>
        <v>-89.999443106533988</v>
      </c>
      <c r="W14">
        <f>Strains!W8</f>
        <v>3.7428747939986767E-2</v>
      </c>
      <c r="X14">
        <f>Strains!X8</f>
        <v>0.94213483412690835</v>
      </c>
      <c r="Y14">
        <f>Strains!Y8</f>
        <v>9.9744995215985899E-2</v>
      </c>
      <c r="Z14">
        <f>Strains!Z8</f>
        <v>6.058104150762408</v>
      </c>
      <c r="AA14">
        <f>Strains!AA8</f>
        <v>0.16022063621748159</v>
      </c>
      <c r="AB14">
        <f>Strains!AB8</f>
        <v>0.55237685315823704</v>
      </c>
      <c r="AC14">
        <f>Strains!AC8</f>
        <v>8.0417744980728761E-2</v>
      </c>
      <c r="AD14">
        <f>Strains!AD8</f>
        <v>1.2685104445258966</v>
      </c>
      <c r="AG14" s="1" t="s">
        <v>201</v>
      </c>
      <c r="AH14" s="1">
        <v>0.15</v>
      </c>
      <c r="AI14" s="1">
        <f t="shared" si="2"/>
        <v>-11</v>
      </c>
      <c r="AJ14" s="9">
        <f t="shared" si="3"/>
        <v>-89.999443106533988</v>
      </c>
      <c r="AK14" s="9">
        <f t="shared" si="3"/>
        <v>3.7428747939986767E-2</v>
      </c>
      <c r="AL14" s="9">
        <f t="shared" si="3"/>
        <v>0.94213483412690835</v>
      </c>
      <c r="AM14" s="9">
        <f t="shared" si="3"/>
        <v>9.9744995215985899E-2</v>
      </c>
      <c r="AN14">
        <f t="shared" si="4"/>
        <v>1.172830055810576</v>
      </c>
      <c r="AO14">
        <f t="shared" si="5"/>
        <v>3.8223086015487517E-4</v>
      </c>
      <c r="AP14" s="10">
        <f t="shared" si="6"/>
        <v>2530.7297511253532</v>
      </c>
      <c r="AQ14" s="10">
        <f t="shared" si="7"/>
        <v>334.50751867679219</v>
      </c>
      <c r="AR14" s="9">
        <v>-90.290599999990533</v>
      </c>
      <c r="AS14">
        <f t="shared" si="8"/>
        <v>1.1698694324329857</v>
      </c>
    </row>
    <row r="15" spans="1:45">
      <c r="A15">
        <f>Strains!A9</f>
        <v>8</v>
      </c>
      <c r="B15">
        <f>Strains!B9</f>
        <v>8</v>
      </c>
      <c r="C15">
        <f>Strains!C9</f>
        <v>980051</v>
      </c>
      <c r="D15">
        <f>Strains!D9</f>
        <v>41643.883770486114</v>
      </c>
      <c r="E15">
        <f>Strains!E9</f>
        <v>71.88</v>
      </c>
      <c r="F15">
        <f>Strains!F9</f>
        <v>35.94</v>
      </c>
      <c r="G15">
        <f>Strains!G9</f>
        <v>-45</v>
      </c>
      <c r="H15">
        <f>Strains!H9</f>
        <v>-90.2</v>
      </c>
      <c r="I15">
        <f>Strains!I9</f>
        <v>12</v>
      </c>
      <c r="J15">
        <f>Strains!J9</f>
        <v>-22.95</v>
      </c>
      <c r="K15">
        <f>Strains!K9</f>
        <v>-23.007999999999999</v>
      </c>
      <c r="L15">
        <f>Strains!L9</f>
        <v>10</v>
      </c>
      <c r="M15">
        <f>Strains!M9</f>
        <v>0</v>
      </c>
      <c r="N15" t="str">
        <f>Strains!N9</f>
        <v>OFF</v>
      </c>
      <c r="O15">
        <f>Strains!O9</f>
        <v>32</v>
      </c>
      <c r="P15">
        <f>Strains!P9</f>
        <v>800000</v>
      </c>
      <c r="Q15">
        <f>Strains!Q9</f>
        <v>4125</v>
      </c>
      <c r="R15">
        <f>Strains!R9</f>
        <v>797</v>
      </c>
      <c r="S15">
        <f>Strains!S9</f>
        <v>401</v>
      </c>
      <c r="T15">
        <f>Strains!T9</f>
        <v>2.9973578053154619</v>
      </c>
      <c r="U15">
        <f>Strains!U9</f>
        <v>0.19890379972903297</v>
      </c>
      <c r="V15">
        <f>Strains!V9</f>
        <v>-90.058908185414211</v>
      </c>
      <c r="W15">
        <f>Strains!W9</f>
        <v>3.021332299690728E-2</v>
      </c>
      <c r="X15">
        <f>Strains!X9</f>
        <v>0.96312851416255651</v>
      </c>
      <c r="Y15">
        <f>Strains!Y9</f>
        <v>8.0982408510904283E-2</v>
      </c>
      <c r="Z15">
        <f>Strains!Z9</f>
        <v>6.0376194005960668</v>
      </c>
      <c r="AA15">
        <f>Strains!AA9</f>
        <v>0.1478880946957726</v>
      </c>
      <c r="AB15">
        <f>Strains!AB9</f>
        <v>0.590747221144584</v>
      </c>
      <c r="AC15">
        <f>Strains!AC9</f>
        <v>7.0739810777308537E-2</v>
      </c>
      <c r="AD15">
        <f>Strains!AD9</f>
        <v>1.100390156051765</v>
      </c>
      <c r="AG15" s="1" t="s">
        <v>260</v>
      </c>
      <c r="AH15" s="1">
        <v>0.15</v>
      </c>
      <c r="AI15" s="1">
        <f t="shared" si="2"/>
        <v>-10</v>
      </c>
      <c r="AJ15" s="9">
        <f t="shared" si="3"/>
        <v>-90.058908185414211</v>
      </c>
      <c r="AK15" s="9">
        <f t="shared" si="3"/>
        <v>3.021332299690728E-2</v>
      </c>
      <c r="AL15" s="9">
        <f t="shared" si="3"/>
        <v>0.96312851416255651</v>
      </c>
      <c r="AM15" s="9">
        <f t="shared" si="3"/>
        <v>8.0982408510904283E-2</v>
      </c>
      <c r="AN15">
        <f t="shared" si="4"/>
        <v>1.1722235539184254</v>
      </c>
      <c r="AO15">
        <f t="shared" si="5"/>
        <v>3.0803673125179287E-4</v>
      </c>
      <c r="AP15" s="10">
        <f t="shared" si="6"/>
        <v>1601.1845169130822</v>
      </c>
      <c r="AQ15" s="10">
        <f t="shared" si="7"/>
        <v>268.27295319683208</v>
      </c>
      <c r="AR15" s="9">
        <v>-90.243227267085544</v>
      </c>
      <c r="AS15">
        <f t="shared" si="8"/>
        <v>1.1703496082463261</v>
      </c>
    </row>
    <row r="16" spans="1:45">
      <c r="A16">
        <f>Strains!A10</f>
        <v>9</v>
      </c>
      <c r="B16">
        <f>Strains!B10</f>
        <v>9</v>
      </c>
      <c r="C16">
        <f>Strains!C10</f>
        <v>980051</v>
      </c>
      <c r="D16">
        <f>Strains!D10</f>
        <v>41643.931590162036</v>
      </c>
      <c r="E16">
        <f>Strains!E10</f>
        <v>71.88</v>
      </c>
      <c r="F16">
        <f>Strains!F10</f>
        <v>35.94</v>
      </c>
      <c r="G16">
        <f>Strains!G10</f>
        <v>-45</v>
      </c>
      <c r="H16">
        <f>Strains!H10</f>
        <v>-90.2</v>
      </c>
      <c r="I16">
        <f>Strains!I10</f>
        <v>12</v>
      </c>
      <c r="J16">
        <f>Strains!J10</f>
        <v>-22.95</v>
      </c>
      <c r="K16">
        <f>Strains!K10</f>
        <v>-22.949000000000002</v>
      </c>
      <c r="L16">
        <f>Strains!L10</f>
        <v>9</v>
      </c>
      <c r="M16">
        <f>Strains!M10</f>
        <v>0</v>
      </c>
      <c r="N16" t="str">
        <f>Strains!N10</f>
        <v>OFF</v>
      </c>
      <c r="O16">
        <f>Strains!O10</f>
        <v>32</v>
      </c>
      <c r="P16">
        <f>Strains!P10</f>
        <v>800000</v>
      </c>
      <c r="Q16">
        <f>Strains!Q10</f>
        <v>4128</v>
      </c>
      <c r="R16">
        <f>Strains!R10</f>
        <v>801</v>
      </c>
      <c r="S16">
        <f>Strains!S10</f>
        <v>420</v>
      </c>
      <c r="T16">
        <f>Strains!T10</f>
        <v>2.7009004453345975</v>
      </c>
      <c r="U16">
        <f>Strains!U10</f>
        <v>0.13228346149023582</v>
      </c>
      <c r="V16">
        <f>Strains!V10</f>
        <v>-90.092386169184721</v>
      </c>
      <c r="W16">
        <f>Strains!W10</f>
        <v>2.1376694928409132E-2</v>
      </c>
      <c r="X16">
        <f>Strains!X10</f>
        <v>0.92028528204417015</v>
      </c>
      <c r="Y16">
        <f>Strains!Y10</f>
        <v>5.6998708602216237E-2</v>
      </c>
      <c r="Z16">
        <f>Strains!Z10</f>
        <v>6.0451460150995482</v>
      </c>
      <c r="AA16">
        <f>Strains!AA10</f>
        <v>9.8272872993529908E-2</v>
      </c>
      <c r="AB16">
        <f>Strains!AB10</f>
        <v>0.56202956963426709</v>
      </c>
      <c r="AC16">
        <f>Strains!AC10</f>
        <v>4.6504442232068774E-2</v>
      </c>
      <c r="AD16">
        <f>Strains!AD10</f>
        <v>0.74944338062886851</v>
      </c>
      <c r="AG16" s="1" t="s">
        <v>197</v>
      </c>
      <c r="AH16" s="1">
        <v>0.15</v>
      </c>
      <c r="AI16" s="1">
        <f t="shared" si="2"/>
        <v>-9</v>
      </c>
      <c r="AJ16" s="9">
        <f t="shared" si="3"/>
        <v>-90.092386169184721</v>
      </c>
      <c r="AK16" s="9">
        <f t="shared" si="3"/>
        <v>2.1376694928409132E-2</v>
      </c>
      <c r="AL16" s="9">
        <f t="shared" si="3"/>
        <v>0.92028528204417015</v>
      </c>
      <c r="AM16" s="9">
        <f t="shared" si="3"/>
        <v>5.6998708602216237E-2</v>
      </c>
      <c r="AN16">
        <f t="shared" si="4"/>
        <v>1.1718825167747002</v>
      </c>
      <c r="AO16">
        <f t="shared" si="5"/>
        <v>2.1772797616081974E-4</v>
      </c>
      <c r="AP16" s="10">
        <f t="shared" si="6"/>
        <v>1072.141747940231</v>
      </c>
      <c r="AQ16" s="10">
        <f t="shared" si="7"/>
        <v>189.41445235443575</v>
      </c>
      <c r="AR16" s="9">
        <v>-90.215844123865281</v>
      </c>
      <c r="AS16">
        <f t="shared" si="8"/>
        <v>1.1706274382268929</v>
      </c>
    </row>
    <row r="17" spans="1:45">
      <c r="A17">
        <f>Strains!A11</f>
        <v>10</v>
      </c>
      <c r="B17">
        <f>Strains!B11</f>
        <v>10</v>
      </c>
      <c r="C17">
        <f>Strains!C11</f>
        <v>980051</v>
      </c>
      <c r="D17">
        <f>Strains!D11</f>
        <v>41643.979445717596</v>
      </c>
      <c r="E17">
        <f>Strains!E11</f>
        <v>71.88</v>
      </c>
      <c r="F17">
        <f>Strains!F11</f>
        <v>35.94</v>
      </c>
      <c r="G17">
        <f>Strains!G11</f>
        <v>-45</v>
      </c>
      <c r="H17">
        <f>Strains!H11</f>
        <v>-90.2</v>
      </c>
      <c r="I17">
        <f>Strains!I11</f>
        <v>12</v>
      </c>
      <c r="J17">
        <f>Strains!J11</f>
        <v>-22.95</v>
      </c>
      <c r="K17">
        <f>Strains!K11</f>
        <v>-23.009</v>
      </c>
      <c r="L17">
        <f>Strains!L11</f>
        <v>8</v>
      </c>
      <c r="M17">
        <f>Strains!M11</f>
        <v>0</v>
      </c>
      <c r="N17" t="str">
        <f>Strains!N11</f>
        <v>OFF</v>
      </c>
      <c r="O17">
        <f>Strains!O11</f>
        <v>32</v>
      </c>
      <c r="P17">
        <f>Strains!P11</f>
        <v>800000</v>
      </c>
      <c r="Q17">
        <f>Strains!Q11</f>
        <v>4145</v>
      </c>
      <c r="R17">
        <f>Strains!R11</f>
        <v>795</v>
      </c>
      <c r="S17">
        <f>Strains!S11</f>
        <v>417</v>
      </c>
      <c r="T17">
        <f>Strains!T11</f>
        <v>2.9109902212500129</v>
      </c>
      <c r="U17">
        <f>Strains!U11</f>
        <v>0.17654451928492007</v>
      </c>
      <c r="V17">
        <f>Strains!V11</f>
        <v>-90.092873052560748</v>
      </c>
      <c r="W17">
        <f>Strains!W11</f>
        <v>2.9864050793608456E-2</v>
      </c>
      <c r="X17">
        <f>Strains!X11</f>
        <v>1.0278358778082242</v>
      </c>
      <c r="Y17">
        <f>Strains!Y11</f>
        <v>8.2132982593834988E-2</v>
      </c>
      <c r="Z17">
        <f>Strains!Z11</f>
        <v>6.6324938226784651</v>
      </c>
      <c r="AA17">
        <f>Strains!AA11</f>
        <v>0.14610263250823322</v>
      </c>
      <c r="AB17">
        <f>Strains!AB11</f>
        <v>0.66623372094606981</v>
      </c>
      <c r="AC17">
        <f>Strains!AC11</f>
        <v>6.6643289822368584E-2</v>
      </c>
      <c r="AD17">
        <f>Strains!AD11</f>
        <v>0.93123035267327614</v>
      </c>
      <c r="AG17" s="1" t="s">
        <v>197</v>
      </c>
      <c r="AH17" s="1">
        <v>0.15</v>
      </c>
      <c r="AI17" s="1">
        <f t="shared" si="2"/>
        <v>-8</v>
      </c>
      <c r="AJ17" s="9">
        <f t="shared" si="3"/>
        <v>-90.092873052560748</v>
      </c>
      <c r="AK17" s="9">
        <f t="shared" si="3"/>
        <v>2.9864050793608456E-2</v>
      </c>
      <c r="AL17" s="9">
        <f t="shared" si="3"/>
        <v>1.0278358778082242</v>
      </c>
      <c r="AM17" s="9">
        <f t="shared" si="3"/>
        <v>8.2132982593834988E-2</v>
      </c>
      <c r="AN17">
        <f t="shared" si="4"/>
        <v>1.1718775591402852</v>
      </c>
      <c r="AO17">
        <f t="shared" si="5"/>
        <v>3.0420409389497749E-4</v>
      </c>
      <c r="AP17" s="10">
        <f t="shared" si="6"/>
        <v>1067.9067246920224</v>
      </c>
      <c r="AQ17" s="10">
        <f t="shared" si="7"/>
        <v>263.47557329410552</v>
      </c>
      <c r="AR17" s="9">
        <v>-90.215844123865182</v>
      </c>
      <c r="AS17">
        <f t="shared" si="8"/>
        <v>1.1706274382268937</v>
      </c>
    </row>
    <row r="18" spans="1:45">
      <c r="A18">
        <f>Strains!A12</f>
        <v>11</v>
      </c>
      <c r="B18">
        <f>Strains!B12</f>
        <v>11</v>
      </c>
      <c r="C18">
        <f>Strains!C12</f>
        <v>980051</v>
      </c>
      <c r="D18">
        <f>Strains!D12</f>
        <v>41644.027507060186</v>
      </c>
      <c r="E18">
        <f>Strains!E12</f>
        <v>71.88</v>
      </c>
      <c r="F18">
        <f>Strains!F12</f>
        <v>35.94</v>
      </c>
      <c r="G18">
        <f>Strains!G12</f>
        <v>-45</v>
      </c>
      <c r="H18">
        <f>Strains!H12</f>
        <v>-90.2</v>
      </c>
      <c r="I18">
        <f>Strains!I12</f>
        <v>12</v>
      </c>
      <c r="J18">
        <f>Strains!J12</f>
        <v>-22.95</v>
      </c>
      <c r="K18">
        <f>Strains!K12</f>
        <v>-23.099</v>
      </c>
      <c r="L18">
        <f>Strains!L12</f>
        <v>7</v>
      </c>
      <c r="M18">
        <f>Strains!M12</f>
        <v>0</v>
      </c>
      <c r="N18" t="str">
        <f>Strains!N12</f>
        <v>OFF</v>
      </c>
      <c r="O18">
        <f>Strains!O12</f>
        <v>32</v>
      </c>
      <c r="P18">
        <f>Strains!P12</f>
        <v>800000</v>
      </c>
      <c r="Q18">
        <f>Strains!Q12</f>
        <v>4146</v>
      </c>
      <c r="R18">
        <f>Strains!R12</f>
        <v>779</v>
      </c>
      <c r="S18">
        <f>Strains!S12</f>
        <v>429</v>
      </c>
      <c r="T18">
        <f>Strains!T12</f>
        <v>3.601390176990606</v>
      </c>
      <c r="U18">
        <f>Strains!U12</f>
        <v>0.24868943385379372</v>
      </c>
      <c r="V18">
        <f>Strains!V12</f>
        <v>-90.071533055587693</v>
      </c>
      <c r="W18">
        <f>Strains!W12</f>
        <v>3.9969268995619735E-2</v>
      </c>
      <c r="X18">
        <f>Strains!X12</f>
        <v>1.2016942090470002</v>
      </c>
      <c r="Y18">
        <f>Strains!Y12</f>
        <v>0.117162503003265</v>
      </c>
      <c r="Z18">
        <f>Strains!Z12</f>
        <v>7.7391076877746903</v>
      </c>
      <c r="AA18">
        <f>Strains!AA12</f>
        <v>0.24409039116824421</v>
      </c>
      <c r="AB18">
        <f>Strains!AB12</f>
        <v>0.5313525030317966</v>
      </c>
      <c r="AC18">
        <f>Strains!AC12</f>
        <v>0.10215306398652566</v>
      </c>
      <c r="AD18">
        <f>Strains!AD12</f>
        <v>1.1482612539731072</v>
      </c>
      <c r="AG18" s="1" t="s">
        <v>197</v>
      </c>
      <c r="AH18" s="1">
        <v>0.15</v>
      </c>
      <c r="AI18" s="1">
        <f t="shared" si="2"/>
        <v>-7</v>
      </c>
      <c r="AJ18" s="9">
        <f t="shared" si="3"/>
        <v>-90.071533055587693</v>
      </c>
      <c r="AK18" s="9">
        <f t="shared" si="3"/>
        <v>3.9969268995619735E-2</v>
      </c>
      <c r="AL18" s="9">
        <f t="shared" si="3"/>
        <v>1.2016942090470002</v>
      </c>
      <c r="AM18" s="9">
        <f t="shared" si="3"/>
        <v>0.117162503003265</v>
      </c>
      <c r="AN18">
        <f t="shared" si="4"/>
        <v>1.1720949104659104</v>
      </c>
      <c r="AO18">
        <f t="shared" si="5"/>
        <v>4.0741991263582022E-4</v>
      </c>
      <c r="AP18" s="10">
        <f t="shared" si="6"/>
        <v>1253.5775184284003</v>
      </c>
      <c r="AQ18" s="10">
        <f t="shared" si="7"/>
        <v>352.39236035940485</v>
      </c>
      <c r="AR18" s="9">
        <v>-90.215844123865182</v>
      </c>
      <c r="AS18">
        <f t="shared" si="8"/>
        <v>1.1706274382268937</v>
      </c>
    </row>
    <row r="19" spans="1:45">
      <c r="A19">
        <f>Strains!A13</f>
        <v>12</v>
      </c>
      <c r="B19">
        <f>Strains!B13</f>
        <v>12</v>
      </c>
      <c r="C19">
        <f>Strains!C13</f>
        <v>980051</v>
      </c>
      <c r="D19">
        <f>Strains!D13</f>
        <v>41644.075588425927</v>
      </c>
      <c r="E19">
        <f>Strains!E13</f>
        <v>71.88</v>
      </c>
      <c r="F19">
        <f>Strains!F13</f>
        <v>35.94</v>
      </c>
      <c r="G19">
        <f>Strains!G13</f>
        <v>-45</v>
      </c>
      <c r="H19">
        <f>Strains!H13</f>
        <v>-90.2</v>
      </c>
      <c r="I19">
        <f>Strains!I13</f>
        <v>12</v>
      </c>
      <c r="J19">
        <f>Strains!J13</f>
        <v>-22.95</v>
      </c>
      <c r="K19">
        <f>Strains!K13</f>
        <v>-23.164000000000001</v>
      </c>
      <c r="L19">
        <f>Strains!L13</f>
        <v>6</v>
      </c>
      <c r="M19">
        <f>Strains!M13</f>
        <v>0</v>
      </c>
      <c r="N19" t="str">
        <f>Strains!N13</f>
        <v>OFF</v>
      </c>
      <c r="O19">
        <f>Strains!O13</f>
        <v>32</v>
      </c>
      <c r="P19">
        <f>Strains!P13</f>
        <v>800000</v>
      </c>
      <c r="Q19">
        <f>Strains!Q13</f>
        <v>4149</v>
      </c>
      <c r="R19">
        <f>Strains!R13</f>
        <v>824</v>
      </c>
      <c r="S19">
        <f>Strains!S13</f>
        <v>423</v>
      </c>
      <c r="T19">
        <f>Strains!T13</f>
        <v>2.8408363171636748</v>
      </c>
      <c r="U19">
        <f>Strains!U13</f>
        <v>0.1457972275074601</v>
      </c>
      <c r="V19">
        <f>Strains!V13</f>
        <v>-90.096436769577821</v>
      </c>
      <c r="W19">
        <f>Strains!W13</f>
        <v>2.5038101528026324E-2</v>
      </c>
      <c r="X19">
        <f>Strains!X13</f>
        <v>1.0227983032900778</v>
      </c>
      <c r="Y19">
        <f>Strains!Y13</f>
        <v>6.9208332634182773E-2</v>
      </c>
      <c r="Z19">
        <f>Strains!Z13</f>
        <v>6.7002367616140459</v>
      </c>
      <c r="AA19">
        <f>Strains!AA13</f>
        <v>0.12151590801907541</v>
      </c>
      <c r="AB19">
        <f>Strains!AB13</f>
        <v>0.59749408784098779</v>
      </c>
      <c r="AC19">
        <f>Strains!AC13</f>
        <v>5.4872121665557001E-2</v>
      </c>
      <c r="AD19">
        <f>Strains!AD13</f>
        <v>0.77207779811136501</v>
      </c>
      <c r="AG19" s="1" t="s">
        <v>197</v>
      </c>
      <c r="AH19" s="1">
        <v>0.15</v>
      </c>
      <c r="AI19" s="1">
        <f t="shared" si="2"/>
        <v>-6</v>
      </c>
      <c r="AJ19" s="9">
        <f t="shared" si="3"/>
        <v>-90.096436769577821</v>
      </c>
      <c r="AK19" s="9">
        <f t="shared" si="3"/>
        <v>2.5038101528026324E-2</v>
      </c>
      <c r="AL19" s="9">
        <f t="shared" si="3"/>
        <v>1.0227983032900778</v>
      </c>
      <c r="AM19" s="9">
        <f t="shared" si="3"/>
        <v>6.9208332634182773E-2</v>
      </c>
      <c r="AN19">
        <f t="shared" si="4"/>
        <v>1.1718412739196267</v>
      </c>
      <c r="AO19">
        <f t="shared" si="5"/>
        <v>2.5500568939618162E-4</v>
      </c>
      <c r="AP19" s="10">
        <f t="shared" si="6"/>
        <v>1036.910338076028</v>
      </c>
      <c r="AQ19" s="10">
        <f t="shared" si="7"/>
        <v>221.24945022876318</v>
      </c>
      <c r="AR19" s="9">
        <v>-90.215844123865182</v>
      </c>
      <c r="AS19">
        <f t="shared" si="8"/>
        <v>1.1706274382268937</v>
      </c>
    </row>
    <row r="20" spans="1:45">
      <c r="A20">
        <f>Strains!A14</f>
        <v>13</v>
      </c>
      <c r="B20">
        <f>Strains!B14</f>
        <v>13</v>
      </c>
      <c r="C20">
        <f>Strains!C14</f>
        <v>980051</v>
      </c>
      <c r="D20">
        <f>Strains!D14</f>
        <v>41644.123715393522</v>
      </c>
      <c r="E20">
        <f>Strains!E14</f>
        <v>71.88</v>
      </c>
      <c r="F20">
        <f>Strains!F14</f>
        <v>35.94</v>
      </c>
      <c r="G20">
        <f>Strains!G14</f>
        <v>-45</v>
      </c>
      <c r="H20">
        <f>Strains!H14</f>
        <v>-90.2</v>
      </c>
      <c r="I20">
        <f>Strains!I14</f>
        <v>12</v>
      </c>
      <c r="J20">
        <f>Strains!J14</f>
        <v>-22.95</v>
      </c>
      <c r="K20">
        <f>Strains!K14</f>
        <v>-23.227</v>
      </c>
      <c r="L20">
        <f>Strains!L14</f>
        <v>5</v>
      </c>
      <c r="M20">
        <f>Strains!M14</f>
        <v>0</v>
      </c>
      <c r="N20" t="str">
        <f>Strains!N14</f>
        <v>OFF</v>
      </c>
      <c r="O20">
        <f>Strains!O14</f>
        <v>32</v>
      </c>
      <c r="P20">
        <f>Strains!P14</f>
        <v>800000</v>
      </c>
      <c r="Q20">
        <f>Strains!Q14</f>
        <v>4142</v>
      </c>
      <c r="R20">
        <f>Strains!R14</f>
        <v>745</v>
      </c>
      <c r="S20">
        <f>Strains!S14</f>
        <v>421</v>
      </c>
      <c r="T20">
        <f>Strains!T14</f>
        <v>4.2465506292183086</v>
      </c>
      <c r="U20">
        <f>Strains!U14</f>
        <v>0.3585100738880373</v>
      </c>
      <c r="V20">
        <f>Strains!V14</f>
        <v>-90.070725641451929</v>
      </c>
      <c r="W20">
        <f>Strains!W14</f>
        <v>5.4389735517716864E-2</v>
      </c>
      <c r="X20">
        <f>Strains!X14</f>
        <v>1.504375480628801</v>
      </c>
      <c r="Y20">
        <f>Strains!Y14</f>
        <v>0.18565191969491393</v>
      </c>
      <c r="Z20">
        <f>Strains!Z14</f>
        <v>8.9265673439742059</v>
      </c>
      <c r="AA20">
        <f>Strains!AA14</f>
        <v>0.43441995051962246</v>
      </c>
      <c r="AB20">
        <f>Strains!AB14</f>
        <v>0.85909859686893775</v>
      </c>
      <c r="AC20">
        <f>Strains!AC14</f>
        <v>0.14887392580740041</v>
      </c>
      <c r="AD20">
        <f>Strains!AD14</f>
        <v>1.1103970320882111</v>
      </c>
      <c r="AG20" s="1" t="s">
        <v>197</v>
      </c>
      <c r="AH20" s="1">
        <v>0.15</v>
      </c>
      <c r="AI20" s="1">
        <f t="shared" si="2"/>
        <v>-5</v>
      </c>
      <c r="AJ20" s="9">
        <f t="shared" si="3"/>
        <v>-90.070725641451929</v>
      </c>
      <c r="AK20" s="9">
        <f t="shared" si="3"/>
        <v>5.4389735517716864E-2</v>
      </c>
      <c r="AL20" s="9">
        <f t="shared" si="3"/>
        <v>1.504375480628801</v>
      </c>
      <c r="AM20" s="9">
        <f t="shared" si="3"/>
        <v>0.18565191969491393</v>
      </c>
      <c r="AN20">
        <f t="shared" si="4"/>
        <v>1.1721031364907821</v>
      </c>
      <c r="AO20">
        <f t="shared" si="5"/>
        <v>5.5452874732542234E-4</v>
      </c>
      <c r="AP20" s="10">
        <f t="shared" si="6"/>
        <v>1260.6045405219329</v>
      </c>
      <c r="AQ20" s="10">
        <f t="shared" si="7"/>
        <v>478.42029254182967</v>
      </c>
      <c r="AR20" s="9">
        <v>-90.215844123865182</v>
      </c>
      <c r="AS20">
        <f t="shared" si="8"/>
        <v>1.1706274382268937</v>
      </c>
    </row>
    <row r="21" spans="1:45">
      <c r="A21">
        <f>Strains!A15</f>
        <v>14</v>
      </c>
      <c r="B21">
        <f>Strains!B15</f>
        <v>14</v>
      </c>
      <c r="C21">
        <f>Strains!C15</f>
        <v>980051</v>
      </c>
      <c r="D21">
        <f>Strains!D15</f>
        <v>41644.171746180553</v>
      </c>
      <c r="E21">
        <f>Strains!E15</f>
        <v>71.88</v>
      </c>
      <c r="F21">
        <f>Strains!F15</f>
        <v>35.94</v>
      </c>
      <c r="G21">
        <f>Strains!G15</f>
        <v>-45</v>
      </c>
      <c r="H21">
        <f>Strains!H15</f>
        <v>-90.2</v>
      </c>
      <c r="I21">
        <f>Strains!I15</f>
        <v>12</v>
      </c>
      <c r="J21">
        <f>Strains!J15</f>
        <v>-22.95</v>
      </c>
      <c r="K21">
        <f>Strains!K15</f>
        <v>-23.305</v>
      </c>
      <c r="L21">
        <f>Strains!L15</f>
        <v>4</v>
      </c>
      <c r="M21">
        <f>Strains!M15</f>
        <v>0</v>
      </c>
      <c r="N21" t="str">
        <f>Strains!N15</f>
        <v>OFF</v>
      </c>
      <c r="O21">
        <f>Strains!O15</f>
        <v>32</v>
      </c>
      <c r="P21">
        <f>Strains!P15</f>
        <v>800000</v>
      </c>
      <c r="Q21">
        <f>Strains!Q15</f>
        <v>4128</v>
      </c>
      <c r="R21">
        <f>Strains!R15</f>
        <v>763</v>
      </c>
      <c r="S21">
        <f>Strains!S15</f>
        <v>385</v>
      </c>
      <c r="T21">
        <f>Strains!T15</f>
        <v>2.0861980371153193</v>
      </c>
      <c r="U21">
        <f>Strains!U15</f>
        <v>0.23331423761419862</v>
      </c>
      <c r="V21">
        <f>Strains!V15</f>
        <v>-90.084560175864112</v>
      </c>
      <c r="W21">
        <f>Strains!W15</f>
        <v>5.3900090275476056E-2</v>
      </c>
      <c r="X21">
        <f>Strains!X15</f>
        <v>1.0113112978482317</v>
      </c>
      <c r="Y21">
        <f>Strains!Y15</f>
        <v>0.14816631340658923</v>
      </c>
      <c r="Z21">
        <f>Strains!Z15</f>
        <v>6.4325187391182874</v>
      </c>
      <c r="AA21">
        <f>Strains!AA15</f>
        <v>0.19178500109149019</v>
      </c>
      <c r="AB21">
        <f>Strains!AB15</f>
        <v>0.63176016678075053</v>
      </c>
      <c r="AC21">
        <f>Strains!AC15</f>
        <v>8.8522302098484926E-2</v>
      </c>
      <c r="AD21">
        <f>Strains!AD15</f>
        <v>1.2853164765993947</v>
      </c>
      <c r="AG21" s="1" t="s">
        <v>197</v>
      </c>
      <c r="AH21" s="1">
        <v>0.15</v>
      </c>
      <c r="AI21" s="1">
        <f t="shared" si="2"/>
        <v>-4</v>
      </c>
      <c r="AJ21" s="9">
        <f t="shared" si="3"/>
        <v>-90.084560175864112</v>
      </c>
      <c r="AK21" s="9">
        <f t="shared" si="3"/>
        <v>5.3900090275476056E-2</v>
      </c>
      <c r="AL21" s="9">
        <f t="shared" si="3"/>
        <v>1.0113112978482317</v>
      </c>
      <c r="AM21" s="9">
        <f t="shared" si="3"/>
        <v>0.14816631340658923</v>
      </c>
      <c r="AN21">
        <f t="shared" si="4"/>
        <v>1.1719622127181122</v>
      </c>
      <c r="AO21">
        <f t="shared" si="5"/>
        <v>5.4933430586623366E-4</v>
      </c>
      <c r="AP21" s="10">
        <f t="shared" si="6"/>
        <v>1140.2214296635414</v>
      </c>
      <c r="AQ21" s="10">
        <f t="shared" si="7"/>
        <v>473.64313633778033</v>
      </c>
      <c r="AR21" s="9">
        <v>-90.215844123865182</v>
      </c>
      <c r="AS21">
        <f t="shared" si="8"/>
        <v>1.1706274382268937</v>
      </c>
    </row>
    <row r="22" spans="1:45">
      <c r="A22">
        <f>Strains!A16</f>
        <v>15</v>
      </c>
      <c r="B22">
        <f>Strains!B16</f>
        <v>15</v>
      </c>
      <c r="C22">
        <f>Strains!C16</f>
        <v>980051</v>
      </c>
      <c r="D22">
        <f>Strains!D16</f>
        <v>41644.219615277776</v>
      </c>
      <c r="E22">
        <f>Strains!E16</f>
        <v>71.88</v>
      </c>
      <c r="F22">
        <f>Strains!F16</f>
        <v>35.94</v>
      </c>
      <c r="G22">
        <f>Strains!G16</f>
        <v>-45</v>
      </c>
      <c r="H22">
        <f>Strains!H16</f>
        <v>-90.2</v>
      </c>
      <c r="I22">
        <f>Strains!I16</f>
        <v>12</v>
      </c>
      <c r="J22">
        <f>Strains!J16</f>
        <v>-22.95</v>
      </c>
      <c r="K22">
        <f>Strains!K16</f>
        <v>-23.396000000000001</v>
      </c>
      <c r="L22">
        <f>Strains!L16</f>
        <v>3</v>
      </c>
      <c r="M22">
        <f>Strains!M16</f>
        <v>0</v>
      </c>
      <c r="N22" t="str">
        <f>Strains!N16</f>
        <v>OFF</v>
      </c>
      <c r="O22">
        <f>Strains!O16</f>
        <v>32</v>
      </c>
      <c r="P22">
        <f>Strains!P16</f>
        <v>800000</v>
      </c>
      <c r="Q22">
        <f>Strains!Q16</f>
        <v>4130</v>
      </c>
      <c r="R22">
        <f>Strains!R16</f>
        <v>796</v>
      </c>
      <c r="S22">
        <f>Strains!S16</f>
        <v>387</v>
      </c>
      <c r="T22">
        <f>Strains!T16</f>
        <v>2.8347933885119665</v>
      </c>
      <c r="U22">
        <f>Strains!U16</f>
        <v>0.23326331691492183</v>
      </c>
      <c r="V22">
        <f>Strains!V16</f>
        <v>-90.132490889393466</v>
      </c>
      <c r="W22">
        <f>Strains!W16</f>
        <v>4.8395162052514006E-2</v>
      </c>
      <c r="X22">
        <f>Strains!X16</f>
        <v>1.2263587580359918</v>
      </c>
      <c r="Y22">
        <f>Strains!Y16</f>
        <v>0.14484878895515865</v>
      </c>
      <c r="Z22">
        <f>Strains!Z16</f>
        <v>7.4275284799431951</v>
      </c>
      <c r="AA22">
        <f>Strains!AA16</f>
        <v>0.25248295702607126</v>
      </c>
      <c r="AB22">
        <f>Strains!AB16</f>
        <v>0.80438944135683221</v>
      </c>
      <c r="AC22">
        <f>Strains!AC16</f>
        <v>9.9060000510471424E-2</v>
      </c>
      <c r="AD22">
        <f>Strains!AD16</f>
        <v>1.0721121903980178</v>
      </c>
      <c r="AG22" s="1" t="s">
        <v>197</v>
      </c>
      <c r="AH22" s="1">
        <v>0.15</v>
      </c>
      <c r="AI22" s="1">
        <f t="shared" si="2"/>
        <v>-3</v>
      </c>
      <c r="AJ22" s="9">
        <f t="shared" si="3"/>
        <v>-90.132490889393466</v>
      </c>
      <c r="AK22" s="9">
        <f t="shared" si="3"/>
        <v>4.8395162052514006E-2</v>
      </c>
      <c r="AL22" s="9">
        <f t="shared" si="3"/>
        <v>1.2263587580359918</v>
      </c>
      <c r="AM22" s="9">
        <f t="shared" si="3"/>
        <v>0.14484878895515865</v>
      </c>
      <c r="AN22">
        <f t="shared" si="4"/>
        <v>1.1714743664193392</v>
      </c>
      <c r="AO22">
        <f t="shared" si="5"/>
        <v>4.9257651934886404E-4</v>
      </c>
      <c r="AP22" s="10">
        <f t="shared" si="6"/>
        <v>723.48226667938343</v>
      </c>
      <c r="AQ22" s="10">
        <f t="shared" si="7"/>
        <v>423.89193863536048</v>
      </c>
      <c r="AR22" s="9">
        <v>-90.215844123865182</v>
      </c>
      <c r="AS22">
        <f t="shared" si="8"/>
        <v>1.1706274382268937</v>
      </c>
    </row>
    <row r="23" spans="1:45">
      <c r="A23">
        <f>Strains!A17</f>
        <v>16</v>
      </c>
      <c r="B23">
        <f>Strains!B17</f>
        <v>16</v>
      </c>
      <c r="C23">
        <f>Strains!C17</f>
        <v>980051</v>
      </c>
      <c r="D23">
        <f>Strains!D17</f>
        <v>41644.267526157404</v>
      </c>
      <c r="E23">
        <f>Strains!E17</f>
        <v>71.88</v>
      </c>
      <c r="F23">
        <f>Strains!F17</f>
        <v>35.94</v>
      </c>
      <c r="G23">
        <f>Strains!G17</f>
        <v>-45</v>
      </c>
      <c r="H23">
        <f>Strains!H17</f>
        <v>-90.2</v>
      </c>
      <c r="I23">
        <f>Strains!I17</f>
        <v>12</v>
      </c>
      <c r="J23">
        <f>Strains!J17</f>
        <v>-22.95</v>
      </c>
      <c r="K23">
        <f>Strains!K17</f>
        <v>-23.449000000000002</v>
      </c>
      <c r="L23">
        <f>Strains!L17</f>
        <v>2</v>
      </c>
      <c r="M23">
        <f>Strains!M17</f>
        <v>0</v>
      </c>
      <c r="N23" t="str">
        <f>Strains!N17</f>
        <v>OFF</v>
      </c>
      <c r="O23">
        <f>Strains!O17</f>
        <v>32</v>
      </c>
      <c r="P23">
        <f>Strains!P17</f>
        <v>800000</v>
      </c>
      <c r="Q23">
        <f>Strains!Q17</f>
        <v>4048</v>
      </c>
      <c r="R23">
        <f>Strains!R17</f>
        <v>736</v>
      </c>
      <c r="S23">
        <f>Strains!S17</f>
        <v>411</v>
      </c>
      <c r="T23">
        <f>Strains!T17</f>
        <v>2.1735424572735584</v>
      </c>
      <c r="U23">
        <f>Strains!U17</f>
        <v>0.21228616109958653</v>
      </c>
      <c r="V23">
        <f>Strains!V17</f>
        <v>-90.132216101569981</v>
      </c>
      <c r="W23">
        <f>Strains!W17</f>
        <v>4.3617830566934523E-2</v>
      </c>
      <c r="X23">
        <f>Strains!X17</f>
        <v>0.93768922063725169</v>
      </c>
      <c r="Y23">
        <f>Strains!Y17</f>
        <v>0.11712128297850975</v>
      </c>
      <c r="Z23">
        <f>Strains!Z17</f>
        <v>6.0779052441626868</v>
      </c>
      <c r="AA23">
        <f>Strains!AA17</f>
        <v>0.16761574145545455</v>
      </c>
      <c r="AB23">
        <f>Strains!AB17</f>
        <v>0.55449349627179501</v>
      </c>
      <c r="AC23">
        <f>Strains!AC17</f>
        <v>7.7200563044652351E-2</v>
      </c>
      <c r="AD23">
        <f>Strains!AD17</f>
        <v>1.2220200600805033</v>
      </c>
      <c r="AG23" s="1" t="s">
        <v>197</v>
      </c>
      <c r="AH23" s="1">
        <v>0.15</v>
      </c>
      <c r="AI23" s="1">
        <f t="shared" si="2"/>
        <v>-2</v>
      </c>
      <c r="AJ23" s="9">
        <f t="shared" si="3"/>
        <v>-90.132216101569981</v>
      </c>
      <c r="AK23" s="9">
        <f t="shared" si="3"/>
        <v>4.3617830566934523E-2</v>
      </c>
      <c r="AL23" s="9">
        <f t="shared" si="3"/>
        <v>0.93768922063725169</v>
      </c>
      <c r="AM23" s="9">
        <f t="shared" si="3"/>
        <v>0.11712128297850975</v>
      </c>
      <c r="AN23">
        <f t="shared" si="4"/>
        <v>1.1714771615111788</v>
      </c>
      <c r="AO23">
        <f t="shared" si="5"/>
        <v>4.4392725973407821E-4</v>
      </c>
      <c r="AP23" s="10">
        <f t="shared" si="6"/>
        <v>725.86995361398101</v>
      </c>
      <c r="AQ23" s="10">
        <f t="shared" si="7"/>
        <v>382.22707168570025</v>
      </c>
      <c r="AR23" s="9">
        <v>-90.215844123865182</v>
      </c>
      <c r="AS23">
        <f t="shared" si="8"/>
        <v>1.1706274382268937</v>
      </c>
    </row>
    <row r="24" spans="1:45">
      <c r="A24">
        <f>Strains!A18</f>
        <v>17</v>
      </c>
      <c r="B24">
        <f>Strains!B18</f>
        <v>17</v>
      </c>
      <c r="C24">
        <f>Strains!C18</f>
        <v>980051</v>
      </c>
      <c r="D24">
        <f>Strains!D18</f>
        <v>41644.314544791669</v>
      </c>
      <c r="E24">
        <f>Strains!E18</f>
        <v>71.88</v>
      </c>
      <c r="F24">
        <f>Strains!F18</f>
        <v>35.94</v>
      </c>
      <c r="G24">
        <f>Strains!G18</f>
        <v>-45</v>
      </c>
      <c r="H24">
        <f>Strains!H18</f>
        <v>-90.2</v>
      </c>
      <c r="I24">
        <f>Strains!I18</f>
        <v>12</v>
      </c>
      <c r="J24">
        <f>Strains!J18</f>
        <v>-22.95</v>
      </c>
      <c r="K24">
        <f>Strains!K18</f>
        <v>-23.448</v>
      </c>
      <c r="L24">
        <f>Strains!L18</f>
        <v>1</v>
      </c>
      <c r="M24">
        <f>Strains!M18</f>
        <v>0</v>
      </c>
      <c r="N24" t="str">
        <f>Strains!N18</f>
        <v>OFF</v>
      </c>
      <c r="O24">
        <f>Strains!O18</f>
        <v>32</v>
      </c>
      <c r="P24">
        <f>Strains!P18</f>
        <v>800000</v>
      </c>
      <c r="Q24">
        <f>Strains!Q18</f>
        <v>4020</v>
      </c>
      <c r="R24">
        <f>Strains!R18</f>
        <v>757</v>
      </c>
      <c r="S24">
        <f>Strains!S18</f>
        <v>385</v>
      </c>
      <c r="T24">
        <f>Strains!T18</f>
        <v>2.0078877708443357</v>
      </c>
      <c r="U24">
        <f>Strains!U18</f>
        <v>0.18825557183835162</v>
      </c>
      <c r="V24">
        <f>Strains!V18</f>
        <v>-90.133223520443664</v>
      </c>
      <c r="W24">
        <f>Strains!W18</f>
        <v>4.0396481041335364E-2</v>
      </c>
      <c r="X24">
        <f>Strains!X18</f>
        <v>0.91062284681396644</v>
      </c>
      <c r="Y24">
        <f>Strains!Y18</f>
        <v>0.10906680102233232</v>
      </c>
      <c r="Z24">
        <f>Strains!Z18</f>
        <v>5.9691639202912663</v>
      </c>
      <c r="AA24">
        <f>Strains!AA18</f>
        <v>0.14530708415080029</v>
      </c>
      <c r="AB24">
        <f>Strains!AB18</f>
        <v>0.54956208813550989</v>
      </c>
      <c r="AC24">
        <f>Strains!AC18</f>
        <v>6.7428635613649701E-2</v>
      </c>
      <c r="AD24">
        <f>Strains!AD18</f>
        <v>1.1015682300139229</v>
      </c>
      <c r="AG24" s="1" t="s">
        <v>197</v>
      </c>
      <c r="AH24" s="1">
        <v>0.15</v>
      </c>
      <c r="AI24" s="1">
        <f t="shared" si="2"/>
        <v>-1</v>
      </c>
      <c r="AJ24" s="9">
        <f t="shared" si="3"/>
        <v>-90.133223520443664</v>
      </c>
      <c r="AK24" s="9">
        <f t="shared" si="3"/>
        <v>4.0396481041335364E-2</v>
      </c>
      <c r="AL24" s="9">
        <f t="shared" si="3"/>
        <v>0.91062284681396644</v>
      </c>
      <c r="AM24" s="9">
        <f t="shared" si="3"/>
        <v>0.10906680102233232</v>
      </c>
      <c r="AN24">
        <f t="shared" si="4"/>
        <v>1.1714669143274494</v>
      </c>
      <c r="AO24">
        <f t="shared" si="5"/>
        <v>4.1111333387067184E-4</v>
      </c>
      <c r="AP24" s="10">
        <f t="shared" si="6"/>
        <v>717.11637122328523</v>
      </c>
      <c r="AQ24" s="10">
        <f t="shared" si="7"/>
        <v>354.09592010838389</v>
      </c>
      <c r="AR24" s="9">
        <v>-90.215844123865182</v>
      </c>
      <c r="AS24">
        <f t="shared" si="8"/>
        <v>1.1706274382268937</v>
      </c>
    </row>
    <row r="25" spans="1:45">
      <c r="A25">
        <f>Strains!A19</f>
        <v>18</v>
      </c>
      <c r="B25">
        <f>Strains!B19</f>
        <v>18</v>
      </c>
      <c r="C25">
        <f>Strains!C19</f>
        <v>980051</v>
      </c>
      <c r="D25">
        <f>Strains!D19</f>
        <v>41644.361196759259</v>
      </c>
      <c r="E25">
        <f>Strains!E19</f>
        <v>71.88</v>
      </c>
      <c r="F25">
        <f>Strains!F19</f>
        <v>35.94</v>
      </c>
      <c r="G25">
        <f>Strains!G19</f>
        <v>-45</v>
      </c>
      <c r="H25">
        <f>Strains!H19</f>
        <v>-90.2</v>
      </c>
      <c r="I25">
        <f>Strains!I19</f>
        <v>12</v>
      </c>
      <c r="J25">
        <f>Strains!J19</f>
        <v>-22.95</v>
      </c>
      <c r="K25">
        <f>Strains!K19</f>
        <v>-23.393999999999998</v>
      </c>
      <c r="L25">
        <f>Strains!L19</f>
        <v>0</v>
      </c>
      <c r="M25">
        <f>Strains!M19</f>
        <v>0</v>
      </c>
      <c r="N25" t="str">
        <f>Strains!N19</f>
        <v>OFF</v>
      </c>
      <c r="O25">
        <f>Strains!O19</f>
        <v>32</v>
      </c>
      <c r="P25">
        <f>Strains!P19</f>
        <v>800000</v>
      </c>
      <c r="Q25">
        <f>Strains!Q19</f>
        <v>3988</v>
      </c>
      <c r="R25">
        <f>Strains!R19</f>
        <v>740</v>
      </c>
      <c r="S25">
        <f>Strains!S19</f>
        <v>420</v>
      </c>
      <c r="T25">
        <f>Strains!T19</f>
        <v>3.3692130648197209</v>
      </c>
      <c r="U25">
        <f>Strains!U19</f>
        <v>0.2652545776658104</v>
      </c>
      <c r="V25">
        <f>Strains!V19</f>
        <v>-90.112537735015039</v>
      </c>
      <c r="W25">
        <f>Strains!W19</f>
        <v>5.0337604441690012E-2</v>
      </c>
      <c r="X25">
        <f>Strains!X19</f>
        <v>1.4550502336566999</v>
      </c>
      <c r="Y25">
        <f>Strains!Y19</f>
        <v>0.16821677541515437</v>
      </c>
      <c r="Z25">
        <f>Strains!Z19</f>
        <v>8.943817859061312</v>
      </c>
      <c r="AA25">
        <f>Strains!AA19</f>
        <v>0.33618794215047793</v>
      </c>
      <c r="AB25">
        <f>Strains!AB19</f>
        <v>0.90716814650273669</v>
      </c>
      <c r="AC25">
        <f>Strains!AC19</f>
        <v>0.11343283656378944</v>
      </c>
      <c r="AD25">
        <f>Strains!AD19</f>
        <v>0.88482107380904784</v>
      </c>
      <c r="AG25" s="1" t="s">
        <v>197</v>
      </c>
      <c r="AH25" s="1">
        <v>0.15</v>
      </c>
      <c r="AI25" s="1">
        <f t="shared" si="2"/>
        <v>0</v>
      </c>
      <c r="AJ25" s="9">
        <f t="shared" si="3"/>
        <v>-90.112537735015039</v>
      </c>
      <c r="AK25" s="9">
        <f t="shared" si="3"/>
        <v>5.0337604441690012E-2</v>
      </c>
      <c r="AL25" s="9">
        <f t="shared" si="3"/>
        <v>1.4550502336566999</v>
      </c>
      <c r="AM25" s="9">
        <f t="shared" si="3"/>
        <v>0.16821677541515437</v>
      </c>
      <c r="AN25">
        <f t="shared" si="4"/>
        <v>1.1716773784865837</v>
      </c>
      <c r="AO25">
        <f t="shared" si="5"/>
        <v>5.126274541593645E-4</v>
      </c>
      <c r="AP25" s="10">
        <f t="shared" si="6"/>
        <v>896.903852928878</v>
      </c>
      <c r="AQ25" s="10">
        <f t="shared" si="7"/>
        <v>441.53888178096577</v>
      </c>
      <c r="AR25" s="9">
        <v>-90.215844123865182</v>
      </c>
      <c r="AS25">
        <f t="shared" si="8"/>
        <v>1.1706274382268937</v>
      </c>
    </row>
    <row r="26" spans="1:45">
      <c r="A26">
        <f>Strains!A20</f>
        <v>19</v>
      </c>
      <c r="B26">
        <f>Strains!B20</f>
        <v>19</v>
      </c>
      <c r="C26">
        <f>Strains!C20</f>
        <v>980051</v>
      </c>
      <c r="D26">
        <f>Strains!D20</f>
        <v>41644.407452083331</v>
      </c>
      <c r="E26">
        <f>Strains!E20</f>
        <v>71.88</v>
      </c>
      <c r="F26">
        <f>Strains!F20</f>
        <v>35.94</v>
      </c>
      <c r="G26">
        <f>Strains!G20</f>
        <v>-45</v>
      </c>
      <c r="H26">
        <f>Strains!H20</f>
        <v>-90.2</v>
      </c>
      <c r="I26">
        <f>Strains!I20</f>
        <v>12</v>
      </c>
      <c r="J26">
        <f>Strains!J20</f>
        <v>-22.95</v>
      </c>
      <c r="K26">
        <f>Strains!K20</f>
        <v>-23.364000000000001</v>
      </c>
      <c r="L26">
        <f>Strains!L20</f>
        <v>-1</v>
      </c>
      <c r="M26">
        <f>Strains!M20</f>
        <v>0</v>
      </c>
      <c r="N26" t="str">
        <f>Strains!N20</f>
        <v>OFF</v>
      </c>
      <c r="O26">
        <f>Strains!O20</f>
        <v>32</v>
      </c>
      <c r="P26">
        <f>Strains!P20</f>
        <v>800000</v>
      </c>
      <c r="Q26">
        <f>Strains!Q20</f>
        <v>4014</v>
      </c>
      <c r="R26">
        <f>Strains!R20</f>
        <v>758</v>
      </c>
      <c r="S26">
        <f>Strains!S20</f>
        <v>410</v>
      </c>
      <c r="T26">
        <f>Strains!T20</f>
        <v>2.8516672047510676</v>
      </c>
      <c r="U26">
        <f>Strains!U20</f>
        <v>0.22415557701351432</v>
      </c>
      <c r="V26">
        <f>Strains!V20</f>
        <v>-90.108978287439754</v>
      </c>
      <c r="W26">
        <f>Strains!W20</f>
        <v>4.6148222565504549E-2</v>
      </c>
      <c r="X26">
        <f>Strains!X20</f>
        <v>1.2237688368915993</v>
      </c>
      <c r="Y26">
        <f>Strains!Y20</f>
        <v>0.13749215900600448</v>
      </c>
      <c r="Z26">
        <f>Strains!Z20</f>
        <v>7.7314603038503051</v>
      </c>
      <c r="AA26">
        <f>Strains!AA20</f>
        <v>0.23618877882797581</v>
      </c>
      <c r="AB26">
        <f>Strains!AB20</f>
        <v>0.74835146325673807</v>
      </c>
      <c r="AC26">
        <f>Strains!AC20</f>
        <v>9.4649393769932019E-2</v>
      </c>
      <c r="AD26">
        <f>Strains!AD20</f>
        <v>1.0223080734440435</v>
      </c>
      <c r="AG26" s="1" t="s">
        <v>197</v>
      </c>
      <c r="AH26" s="1">
        <v>0.15</v>
      </c>
      <c r="AI26" s="1">
        <f t="shared" si="2"/>
        <v>1</v>
      </c>
      <c r="AJ26" s="9">
        <f t="shared" si="3"/>
        <v>-90.108978287439754</v>
      </c>
      <c r="AK26" s="9">
        <f t="shared" si="3"/>
        <v>4.6148222565504549E-2</v>
      </c>
      <c r="AL26" s="9">
        <f t="shared" si="3"/>
        <v>1.2237688368915993</v>
      </c>
      <c r="AM26" s="9">
        <f t="shared" si="3"/>
        <v>0.13749215900600448</v>
      </c>
      <c r="AN26">
        <f t="shared" si="4"/>
        <v>1.1717136049837185</v>
      </c>
      <c r="AO26">
        <f t="shared" si="5"/>
        <v>4.6998167076206521E-4</v>
      </c>
      <c r="AP26" s="10">
        <f t="shared" si="6"/>
        <v>927.85007540049662</v>
      </c>
      <c r="AQ26" s="10">
        <f t="shared" si="7"/>
        <v>405.09410562186974</v>
      </c>
      <c r="AR26" s="9">
        <v>-90.215844123865182</v>
      </c>
      <c r="AS26">
        <f t="shared" si="8"/>
        <v>1.1706274382268937</v>
      </c>
    </row>
    <row r="27" spans="1:45">
      <c r="A27">
        <f>Strains!A21</f>
        <v>20</v>
      </c>
      <c r="B27">
        <f>Strains!B21</f>
        <v>20</v>
      </c>
      <c r="C27">
        <f>Strains!C21</f>
        <v>980051</v>
      </c>
      <c r="D27">
        <f>Strains!D21</f>
        <v>41644.454005208332</v>
      </c>
      <c r="E27">
        <f>Strains!E21</f>
        <v>71.88</v>
      </c>
      <c r="F27">
        <f>Strains!F21</f>
        <v>35.94</v>
      </c>
      <c r="G27">
        <f>Strains!G21</f>
        <v>-45</v>
      </c>
      <c r="H27">
        <f>Strains!H21</f>
        <v>-90.2</v>
      </c>
      <c r="I27">
        <f>Strains!I21</f>
        <v>12</v>
      </c>
      <c r="J27">
        <f>Strains!J21</f>
        <v>-22.95</v>
      </c>
      <c r="K27">
        <f>Strains!K21</f>
        <v>-23.356999999999999</v>
      </c>
      <c r="L27">
        <f>Strains!L21</f>
        <v>-2</v>
      </c>
      <c r="M27">
        <f>Strains!M21</f>
        <v>0</v>
      </c>
      <c r="N27" t="str">
        <f>Strains!N21</f>
        <v>OFF</v>
      </c>
      <c r="O27">
        <f>Strains!O21</f>
        <v>32</v>
      </c>
      <c r="P27">
        <f>Strains!P21</f>
        <v>800000</v>
      </c>
      <c r="Q27">
        <f>Strains!Q21</f>
        <v>4033</v>
      </c>
      <c r="R27">
        <f>Strains!R21</f>
        <v>760</v>
      </c>
      <c r="S27">
        <f>Strains!S21</f>
        <v>424</v>
      </c>
      <c r="T27">
        <f>Strains!T21</f>
        <v>2.3747111057103156</v>
      </c>
      <c r="U27">
        <f>Strains!U21</f>
        <v>0.27776971974036552</v>
      </c>
      <c r="V27">
        <f>Strains!V21</f>
        <v>-90.016484578448484</v>
      </c>
      <c r="W27">
        <f>Strains!W21</f>
        <v>6.5177815761378918E-2</v>
      </c>
      <c r="X27">
        <f>Strains!X21</f>
        <v>1.1663596651185857</v>
      </c>
      <c r="Y27">
        <f>Strains!Y21</f>
        <v>0.18881880942486617</v>
      </c>
      <c r="Z27">
        <f>Strains!Z21</f>
        <v>7.5106715421701402</v>
      </c>
      <c r="AA27">
        <f>Strains!AA21</f>
        <v>0.25124490858820547</v>
      </c>
      <c r="AB27">
        <f>Strains!AB21</f>
        <v>0.61329535928761436</v>
      </c>
      <c r="AC27">
        <f>Strains!AC21</f>
        <v>0.11446105246925908</v>
      </c>
      <c r="AD27">
        <f>Strains!AD21</f>
        <v>1.3493064103805714</v>
      </c>
      <c r="AG27" s="1" t="s">
        <v>197</v>
      </c>
      <c r="AH27" s="1">
        <v>0.15</v>
      </c>
      <c r="AI27" s="1">
        <f t="shared" si="2"/>
        <v>2</v>
      </c>
      <c r="AJ27" s="9">
        <f t="shared" si="3"/>
        <v>-90.016484578448484</v>
      </c>
      <c r="AK27" s="9">
        <f t="shared" si="3"/>
        <v>6.5177815761378918E-2</v>
      </c>
      <c r="AL27" s="9">
        <f t="shared" si="3"/>
        <v>1.1663596651185857</v>
      </c>
      <c r="AM27" s="9">
        <f t="shared" si="3"/>
        <v>0.18881880942486617</v>
      </c>
      <c r="AN27">
        <f t="shared" si="4"/>
        <v>1.1726561483771134</v>
      </c>
      <c r="AO27">
        <f t="shared" si="5"/>
        <v>6.6555555867697791E-4</v>
      </c>
      <c r="AP27" s="10">
        <f t="shared" si="6"/>
        <v>1733.0109341127966</v>
      </c>
      <c r="AQ27" s="10">
        <f t="shared" si="7"/>
        <v>574.80909707577098</v>
      </c>
      <c r="AR27" s="9">
        <v>-90.215844123865182</v>
      </c>
      <c r="AS27">
        <f t="shared" si="8"/>
        <v>1.1706274382268937</v>
      </c>
    </row>
    <row r="28" spans="1:45">
      <c r="A28">
        <f>Strains!A22</f>
        <v>21</v>
      </c>
      <c r="B28">
        <f>Strains!B22</f>
        <v>21</v>
      </c>
      <c r="C28">
        <f>Strains!C22</f>
        <v>980051</v>
      </c>
      <c r="D28">
        <f>Strains!D22</f>
        <v>41644.500784027776</v>
      </c>
      <c r="E28">
        <f>Strains!E22</f>
        <v>71.88</v>
      </c>
      <c r="F28">
        <f>Strains!F22</f>
        <v>35.94</v>
      </c>
      <c r="G28">
        <f>Strains!G22</f>
        <v>-45</v>
      </c>
      <c r="H28">
        <f>Strains!H22</f>
        <v>-90.2</v>
      </c>
      <c r="I28">
        <f>Strains!I22</f>
        <v>12</v>
      </c>
      <c r="J28">
        <f>Strains!J22</f>
        <v>-22.95</v>
      </c>
      <c r="K28">
        <f>Strains!K22</f>
        <v>-23.257000000000001</v>
      </c>
      <c r="L28">
        <f>Strains!L22</f>
        <v>-3</v>
      </c>
      <c r="M28">
        <f>Strains!M22</f>
        <v>0</v>
      </c>
      <c r="N28" t="str">
        <f>Strains!N22</f>
        <v>OFF</v>
      </c>
      <c r="O28">
        <f>Strains!O22</f>
        <v>32</v>
      </c>
      <c r="P28">
        <f>Strains!P22</f>
        <v>800000</v>
      </c>
      <c r="Q28">
        <f>Strains!Q22</f>
        <v>4047</v>
      </c>
      <c r="R28">
        <f>Strains!R22</f>
        <v>751</v>
      </c>
      <c r="S28">
        <f>Strains!S22</f>
        <v>408</v>
      </c>
      <c r="T28">
        <f>Strains!T22</f>
        <v>4.1154009363220956</v>
      </c>
      <c r="U28">
        <f>Strains!U22</f>
        <v>0.73082823927468687</v>
      </c>
      <c r="V28">
        <f>Strains!V22</f>
        <v>-90.096243012409062</v>
      </c>
      <c r="W28">
        <f>Strains!W22</f>
        <v>0.10333118205358062</v>
      </c>
      <c r="X28">
        <f>Strains!X22</f>
        <v>1.7330767446220692</v>
      </c>
      <c r="Y28">
        <f>Strains!Y22</f>
        <v>0.40376720222807944</v>
      </c>
      <c r="Z28">
        <f>Strains!Z22</f>
        <v>10.137101081204662</v>
      </c>
      <c r="AA28">
        <f>Strains!AA22</f>
        <v>0.95254753778441315</v>
      </c>
      <c r="AB28">
        <f>Strains!AB22</f>
        <v>1.0875668017534545</v>
      </c>
      <c r="AC28">
        <f>Strains!AC22</f>
        <v>0.26093199340467987</v>
      </c>
      <c r="AD28">
        <f>Strains!AD22</f>
        <v>1.3912372244641635</v>
      </c>
      <c r="AG28" s="1" t="s">
        <v>197</v>
      </c>
      <c r="AH28" s="1">
        <v>0.15</v>
      </c>
      <c r="AI28" s="1">
        <f t="shared" si="2"/>
        <v>3</v>
      </c>
      <c r="AJ28" s="9">
        <f t="shared" si="3"/>
        <v>-90.096243012409062</v>
      </c>
      <c r="AK28" s="9">
        <f t="shared" si="3"/>
        <v>0.10333118205358062</v>
      </c>
      <c r="AL28" s="9">
        <f t="shared" si="3"/>
        <v>1.7330767446220692</v>
      </c>
      <c r="AM28" s="9">
        <f t="shared" si="3"/>
        <v>0.40376720222807944</v>
      </c>
      <c r="AN28">
        <f t="shared" si="4"/>
        <v>1.1718432466385342</v>
      </c>
      <c r="AO28">
        <f t="shared" si="5"/>
        <v>1.0534810938549466E-3</v>
      </c>
      <c r="AP28" s="10">
        <f t="shared" si="6"/>
        <v>1038.595518897135</v>
      </c>
      <c r="AQ28" s="10">
        <f t="shared" si="7"/>
        <v>905.20281979138326</v>
      </c>
      <c r="AR28" s="9">
        <v>-90.215844123865182</v>
      </c>
      <c r="AS28">
        <f t="shared" si="8"/>
        <v>1.1706274382268937</v>
      </c>
    </row>
    <row r="29" spans="1:45">
      <c r="A29">
        <f>Strains!A23</f>
        <v>22</v>
      </c>
      <c r="B29">
        <f>Strains!B23</f>
        <v>22</v>
      </c>
      <c r="C29">
        <f>Strains!C23</f>
        <v>980051</v>
      </c>
      <c r="D29">
        <f>Strains!D23</f>
        <v>41644.547722453703</v>
      </c>
      <c r="E29">
        <f>Strains!E23</f>
        <v>71.88</v>
      </c>
      <c r="F29">
        <f>Strains!F23</f>
        <v>35.94</v>
      </c>
      <c r="G29">
        <f>Strains!G23</f>
        <v>-45</v>
      </c>
      <c r="H29">
        <f>Strains!H23</f>
        <v>-90.2</v>
      </c>
      <c r="I29">
        <f>Strains!I23</f>
        <v>12</v>
      </c>
      <c r="J29">
        <f>Strains!J23</f>
        <v>-22.95</v>
      </c>
      <c r="K29">
        <f>Strains!K23</f>
        <v>-23.151</v>
      </c>
      <c r="L29">
        <f>Strains!L23</f>
        <v>-4</v>
      </c>
      <c r="M29">
        <f>Strains!M23</f>
        <v>0</v>
      </c>
      <c r="N29" t="str">
        <f>Strains!N23</f>
        <v>OFF</v>
      </c>
      <c r="O29">
        <f>Strains!O23</f>
        <v>32</v>
      </c>
      <c r="P29">
        <f>Strains!P23</f>
        <v>800000</v>
      </c>
      <c r="Q29">
        <f>Strains!Q23</f>
        <v>4048</v>
      </c>
      <c r="R29">
        <f>Strains!R23</f>
        <v>751</v>
      </c>
      <c r="S29">
        <f>Strains!S23</f>
        <v>379</v>
      </c>
      <c r="T29">
        <f>Strains!T23</f>
        <v>2.3182662978255952</v>
      </c>
      <c r="U29">
        <f>Strains!U23</f>
        <v>0.15651633096718165</v>
      </c>
      <c r="V29">
        <f>Strains!V23</f>
        <v>-90.05557611814109</v>
      </c>
      <c r="W29">
        <f>Strains!W23</f>
        <v>3.2510577775350089E-2</v>
      </c>
      <c r="X29">
        <f>Strains!X23</f>
        <v>0.99837370248736734</v>
      </c>
      <c r="Y29">
        <f>Strains!Y23</f>
        <v>8.8094132385464388E-2</v>
      </c>
      <c r="Z29">
        <f>Strains!Z23</f>
        <v>6.5266484028171909</v>
      </c>
      <c r="AA29">
        <f>Strains!AA23</f>
        <v>0.12498473905332329</v>
      </c>
      <c r="AB29">
        <f>Strains!AB23</f>
        <v>0.6179150743818822</v>
      </c>
      <c r="AC29">
        <f>Strains!AC23</f>
        <v>5.910426163632998E-2</v>
      </c>
      <c r="AD29">
        <f>Strains!AD23</f>
        <v>0.85760715971719215</v>
      </c>
      <c r="AG29" s="1" t="s">
        <v>197</v>
      </c>
      <c r="AH29" s="1">
        <v>0.15</v>
      </c>
      <c r="AI29" s="1">
        <f t="shared" si="2"/>
        <v>4</v>
      </c>
      <c r="AJ29" s="9">
        <f t="shared" si="3"/>
        <v>-90.05557611814109</v>
      </c>
      <c r="AK29" s="9">
        <f t="shared" si="3"/>
        <v>3.2510577775350089E-2</v>
      </c>
      <c r="AL29" s="9">
        <f t="shared" si="3"/>
        <v>0.99837370248736734</v>
      </c>
      <c r="AM29" s="9">
        <f t="shared" si="3"/>
        <v>8.8094132385464388E-2</v>
      </c>
      <c r="AN29">
        <f t="shared" si="4"/>
        <v>1.1722575137185125</v>
      </c>
      <c r="AO29">
        <f t="shared" si="5"/>
        <v>3.3149698983492293E-4</v>
      </c>
      <c r="AP29" s="10">
        <f t="shared" si="6"/>
        <v>1392.4801678045148</v>
      </c>
      <c r="AQ29" s="10">
        <f t="shared" si="7"/>
        <v>287.73734886961688</v>
      </c>
      <c r="AR29" s="9">
        <v>-90.215844123865182</v>
      </c>
      <c r="AS29">
        <f t="shared" si="8"/>
        <v>1.1706274382268937</v>
      </c>
    </row>
    <row r="30" spans="1:45">
      <c r="A30">
        <f>Strains!A24</f>
        <v>23</v>
      </c>
      <c r="B30">
        <f>Strains!B24</f>
        <v>23</v>
      </c>
      <c r="C30">
        <f>Strains!C24</f>
        <v>980051</v>
      </c>
      <c r="D30">
        <f>Strains!D24</f>
        <v>41644.594704050927</v>
      </c>
      <c r="E30">
        <f>Strains!E24</f>
        <v>71.88</v>
      </c>
      <c r="F30">
        <f>Strains!F24</f>
        <v>35.94</v>
      </c>
      <c r="G30">
        <f>Strains!G24</f>
        <v>-45</v>
      </c>
      <c r="H30">
        <f>Strains!H24</f>
        <v>-90.2</v>
      </c>
      <c r="I30">
        <f>Strains!I24</f>
        <v>12</v>
      </c>
      <c r="J30">
        <f>Strains!J24</f>
        <v>-22.95</v>
      </c>
      <c r="K30">
        <f>Strains!K24</f>
        <v>-23.009</v>
      </c>
      <c r="L30">
        <f>Strains!L24</f>
        <v>-5</v>
      </c>
      <c r="M30">
        <f>Strains!M24</f>
        <v>0</v>
      </c>
      <c r="N30" t="str">
        <f>Strains!N24</f>
        <v>OFF</v>
      </c>
      <c r="O30">
        <f>Strains!O24</f>
        <v>32</v>
      </c>
      <c r="P30">
        <f>Strains!P24</f>
        <v>800000</v>
      </c>
      <c r="Q30">
        <f>Strains!Q24</f>
        <v>4079</v>
      </c>
      <c r="R30">
        <f>Strains!R24</f>
        <v>791</v>
      </c>
      <c r="S30">
        <f>Strains!S24</f>
        <v>403</v>
      </c>
      <c r="T30">
        <f>Strains!T24</f>
        <v>3.165828910672881</v>
      </c>
      <c r="U30">
        <f>Strains!U24</f>
        <v>0.22564266703704894</v>
      </c>
      <c r="V30">
        <f>Strains!V24</f>
        <v>-90.121813476078245</v>
      </c>
      <c r="W30">
        <f>Strains!W24</f>
        <v>4.1111984282407983E-2</v>
      </c>
      <c r="X30">
        <f>Strains!X24</f>
        <v>1.209467070981763</v>
      </c>
      <c r="Y30">
        <f>Strains!Y24</f>
        <v>0.12295476634772302</v>
      </c>
      <c r="Z30">
        <f>Strains!Z24</f>
        <v>7.887038422552366</v>
      </c>
      <c r="AA30">
        <f>Strains!AA24</f>
        <v>0.23735273193725043</v>
      </c>
      <c r="AB30">
        <f>Strains!AB24</f>
        <v>0.67085897293557084</v>
      </c>
      <c r="AC30">
        <f>Strains!AC24</f>
        <v>9.4245163556703856E-2</v>
      </c>
      <c r="AD30">
        <f>Strains!AD24</f>
        <v>1.0267775129515397</v>
      </c>
      <c r="AG30" s="1" t="s">
        <v>197</v>
      </c>
      <c r="AH30" s="1">
        <v>0.15</v>
      </c>
      <c r="AI30" s="1">
        <f t="shared" si="2"/>
        <v>5</v>
      </c>
      <c r="AJ30" s="9">
        <f t="shared" si="3"/>
        <v>-90.121813476078245</v>
      </c>
      <c r="AK30" s="9">
        <f t="shared" si="3"/>
        <v>4.1111984282407983E-2</v>
      </c>
      <c r="AL30" s="9">
        <f t="shared" si="3"/>
        <v>1.209467070981763</v>
      </c>
      <c r="AM30" s="9">
        <f t="shared" si="3"/>
        <v>0.12295476634772302</v>
      </c>
      <c r="AN30">
        <f t="shared" si="4"/>
        <v>1.1715829898949071</v>
      </c>
      <c r="AO30">
        <f t="shared" si="5"/>
        <v>4.1852370529538163E-4</v>
      </c>
      <c r="AP30" s="10">
        <f t="shared" si="6"/>
        <v>816.27308297219577</v>
      </c>
      <c r="AQ30" s="10">
        <f t="shared" si="7"/>
        <v>360.71322277583329</v>
      </c>
      <c r="AR30" s="9">
        <v>-90.215844123865182</v>
      </c>
      <c r="AS30">
        <f t="shared" si="8"/>
        <v>1.1706274382268937</v>
      </c>
    </row>
    <row r="31" spans="1:45">
      <c r="A31">
        <f>Strains!A25</f>
        <v>24</v>
      </c>
      <c r="B31">
        <f>Strains!B25</f>
        <v>24</v>
      </c>
      <c r="C31">
        <f>Strains!C25</f>
        <v>980051</v>
      </c>
      <c r="D31">
        <f>Strains!D25</f>
        <v>41644.642029976851</v>
      </c>
      <c r="E31">
        <f>Strains!E25</f>
        <v>71.88</v>
      </c>
      <c r="F31">
        <f>Strains!F25</f>
        <v>35.94</v>
      </c>
      <c r="G31">
        <f>Strains!G25</f>
        <v>-45</v>
      </c>
      <c r="H31">
        <f>Strains!H25</f>
        <v>-90.2</v>
      </c>
      <c r="I31">
        <f>Strains!I25</f>
        <v>12</v>
      </c>
      <c r="J31">
        <f>Strains!J25</f>
        <v>-22.95</v>
      </c>
      <c r="K31">
        <f>Strains!K25</f>
        <v>-22.87</v>
      </c>
      <c r="L31">
        <f>Strains!L25</f>
        <v>-6</v>
      </c>
      <c r="M31">
        <f>Strains!M25</f>
        <v>0</v>
      </c>
      <c r="N31" t="str">
        <f>Strains!N25</f>
        <v>OFF</v>
      </c>
      <c r="O31">
        <f>Strains!O25</f>
        <v>32</v>
      </c>
      <c r="P31">
        <f>Strains!P25</f>
        <v>800000</v>
      </c>
      <c r="Q31">
        <f>Strains!Q25</f>
        <v>4073</v>
      </c>
      <c r="R31">
        <f>Strains!R25</f>
        <v>838</v>
      </c>
      <c r="S31">
        <f>Strains!S25</f>
        <v>421</v>
      </c>
      <c r="T31">
        <f>Strains!T25</f>
        <v>3.2512208122436284</v>
      </c>
      <c r="U31">
        <f>Strains!U25</f>
        <v>0.19619120079393743</v>
      </c>
      <c r="V31">
        <f>Strains!V25</f>
        <v>-90.111341880275603</v>
      </c>
      <c r="W31">
        <f>Strains!W25</f>
        <v>2.9478545675404949E-2</v>
      </c>
      <c r="X31">
        <f>Strains!X25</f>
        <v>1.0277053552417561</v>
      </c>
      <c r="Y31">
        <f>Strains!Y25</f>
        <v>8.1249838487763071E-2</v>
      </c>
      <c r="Z31">
        <f>Strains!Z25</f>
        <v>6.5865023482911891</v>
      </c>
      <c r="AA31">
        <f>Strains!AA25</f>
        <v>0.16313056684525518</v>
      </c>
      <c r="AB31">
        <f>Strains!AB25</f>
        <v>0.67017755591992445</v>
      </c>
      <c r="AC31">
        <f>Strains!AC25</f>
        <v>7.3155625822958245E-2</v>
      </c>
      <c r="AD31">
        <f>Strains!AD25</f>
        <v>1.0240393438578761</v>
      </c>
      <c r="AG31" s="1" t="s">
        <v>197</v>
      </c>
      <c r="AH31" s="1">
        <v>0.15</v>
      </c>
      <c r="AI31" s="1">
        <f t="shared" si="2"/>
        <v>6</v>
      </c>
      <c r="AJ31" s="9">
        <f t="shared" si="3"/>
        <v>-90.111341880275603</v>
      </c>
      <c r="AK31" s="9">
        <f t="shared" si="3"/>
        <v>2.9478545675404949E-2</v>
      </c>
      <c r="AL31" s="9">
        <f t="shared" si="3"/>
        <v>1.0277053552417561</v>
      </c>
      <c r="AM31" s="9">
        <f t="shared" si="3"/>
        <v>8.1249838487763071E-2</v>
      </c>
      <c r="AN31">
        <f t="shared" si="4"/>
        <v>1.17168954899594</v>
      </c>
      <c r="AO31">
        <f t="shared" si="5"/>
        <v>3.0013076247392689E-4</v>
      </c>
      <c r="AP31" s="10">
        <f t="shared" si="6"/>
        <v>907.30042228893603</v>
      </c>
      <c r="AQ31" s="10">
        <f t="shared" si="7"/>
        <v>259.54940051674635</v>
      </c>
      <c r="AR31" s="9">
        <v>-90.215844123865182</v>
      </c>
      <c r="AS31">
        <f t="shared" si="8"/>
        <v>1.1706274382268937</v>
      </c>
    </row>
    <row r="32" spans="1:45">
      <c r="A32">
        <f>Strains!A26</f>
        <v>25</v>
      </c>
      <c r="B32">
        <f>Strains!B26</f>
        <v>25</v>
      </c>
      <c r="C32">
        <f>Strains!C26</f>
        <v>980051</v>
      </c>
      <c r="D32">
        <f>Strains!D26</f>
        <v>41644.689264004628</v>
      </c>
      <c r="E32">
        <f>Strains!E26</f>
        <v>71.88</v>
      </c>
      <c r="F32">
        <f>Strains!F26</f>
        <v>35.94</v>
      </c>
      <c r="G32">
        <f>Strains!G26</f>
        <v>-45</v>
      </c>
      <c r="H32">
        <f>Strains!H26</f>
        <v>-90.2</v>
      </c>
      <c r="I32">
        <f>Strains!I26</f>
        <v>12</v>
      </c>
      <c r="J32">
        <f>Strains!J26</f>
        <v>-22.95</v>
      </c>
      <c r="K32">
        <f>Strains!K26</f>
        <v>-22.802</v>
      </c>
      <c r="L32">
        <f>Strains!L26</f>
        <v>-7</v>
      </c>
      <c r="M32">
        <f>Strains!M26</f>
        <v>0</v>
      </c>
      <c r="N32" t="str">
        <f>Strains!N26</f>
        <v>OFF</v>
      </c>
      <c r="O32">
        <f>Strains!O26</f>
        <v>32</v>
      </c>
      <c r="P32">
        <f>Strains!P26</f>
        <v>800000</v>
      </c>
      <c r="Q32">
        <f>Strains!Q26</f>
        <v>4081</v>
      </c>
      <c r="R32">
        <f>Strains!R26</f>
        <v>808</v>
      </c>
      <c r="S32">
        <f>Strains!S26</f>
        <v>423</v>
      </c>
      <c r="T32">
        <f>Strains!T26</f>
        <v>3.1331854503572805</v>
      </c>
      <c r="U32">
        <f>Strains!U26</f>
        <v>0.20383929154825653</v>
      </c>
      <c r="V32">
        <f>Strains!V26</f>
        <v>-90.050674869032534</v>
      </c>
      <c r="W32">
        <f>Strains!W26</f>
        <v>3.2482444847984668E-2</v>
      </c>
      <c r="X32">
        <f>Strains!X26</f>
        <v>1.0442477777142067</v>
      </c>
      <c r="Y32">
        <f>Strains!Y26</f>
        <v>8.9526323375471867E-2</v>
      </c>
      <c r="Z32">
        <f>Strains!Z26</f>
        <v>6.7540794811255038</v>
      </c>
      <c r="AA32">
        <f>Strains!AA26</f>
        <v>0.16546647459819541</v>
      </c>
      <c r="AB32">
        <f>Strains!AB26</f>
        <v>0.60516342057848671</v>
      </c>
      <c r="AC32">
        <f>Strains!AC26</f>
        <v>7.703208332307962E-2</v>
      </c>
      <c r="AD32">
        <f>Strains!AD26</f>
        <v>1.0592074985296291</v>
      </c>
      <c r="AG32" s="1" t="s">
        <v>197</v>
      </c>
      <c r="AH32" s="1">
        <v>0.15</v>
      </c>
      <c r="AI32" s="1">
        <f t="shared" si="2"/>
        <v>7</v>
      </c>
      <c r="AJ32" s="9">
        <f t="shared" si="3"/>
        <v>-90.050674869032534</v>
      </c>
      <c r="AK32" s="9">
        <f t="shared" si="3"/>
        <v>3.2482444847984668E-2</v>
      </c>
      <c r="AL32" s="9">
        <f t="shared" si="3"/>
        <v>1.0442477777142067</v>
      </c>
      <c r="AM32" s="9">
        <f t="shared" si="3"/>
        <v>8.9526323375471867E-2</v>
      </c>
      <c r="AN32">
        <f t="shared" si="4"/>
        <v>1.1723074717007187</v>
      </c>
      <c r="AO32">
        <f t="shared" si="5"/>
        <v>3.3125246249388063E-4</v>
      </c>
      <c r="AP32" s="10">
        <f t="shared" si="6"/>
        <v>1435.1564118210263</v>
      </c>
      <c r="AQ32" s="10">
        <f t="shared" si="7"/>
        <v>287.64408976799064</v>
      </c>
      <c r="AR32" s="9">
        <v>-90.215844123865182</v>
      </c>
      <c r="AS32">
        <f t="shared" si="8"/>
        <v>1.1706274382268937</v>
      </c>
    </row>
    <row r="33" spans="1:45">
      <c r="A33">
        <f>Strains!A27</f>
        <v>26</v>
      </c>
      <c r="B33">
        <f>Strains!B27</f>
        <v>26</v>
      </c>
      <c r="C33">
        <f>Strains!C27</f>
        <v>980051</v>
      </c>
      <c r="D33">
        <f>Strains!D27</f>
        <v>41644.736595486109</v>
      </c>
      <c r="E33">
        <f>Strains!E27</f>
        <v>71.88</v>
      </c>
      <c r="F33">
        <f>Strains!F27</f>
        <v>35.94</v>
      </c>
      <c r="G33">
        <f>Strains!G27</f>
        <v>-45</v>
      </c>
      <c r="H33">
        <f>Strains!H27</f>
        <v>-90.2</v>
      </c>
      <c r="I33">
        <f>Strains!I27</f>
        <v>12</v>
      </c>
      <c r="J33">
        <f>Strains!J27</f>
        <v>-22.95</v>
      </c>
      <c r="K33">
        <f>Strains!K27</f>
        <v>-22.690999999999999</v>
      </c>
      <c r="L33">
        <f>Strains!L27</f>
        <v>-8</v>
      </c>
      <c r="M33">
        <f>Strains!M27</f>
        <v>0</v>
      </c>
      <c r="N33" t="str">
        <f>Strains!N27</f>
        <v>OFF</v>
      </c>
      <c r="O33">
        <f>Strains!O27</f>
        <v>32</v>
      </c>
      <c r="P33">
        <f>Strains!P27</f>
        <v>800000</v>
      </c>
      <c r="Q33">
        <f>Strains!Q27</f>
        <v>4091</v>
      </c>
      <c r="R33">
        <f>Strains!R27</f>
        <v>805</v>
      </c>
      <c r="S33">
        <f>Strains!S27</f>
        <v>424</v>
      </c>
      <c r="T33">
        <f>Strains!T27</f>
        <v>2.9274036194905917</v>
      </c>
      <c r="U33">
        <f>Strains!U27</f>
        <v>0.18966871361512314</v>
      </c>
      <c r="V33">
        <f>Strains!V27</f>
        <v>-90.12229271699222</v>
      </c>
      <c r="W33">
        <f>Strains!W27</f>
        <v>3.3718104041893071E-2</v>
      </c>
      <c r="X33">
        <f>Strains!X27</f>
        <v>1.0819728909132686</v>
      </c>
      <c r="Y33">
        <f>Strains!Y27</f>
        <v>9.5041426763146822E-2</v>
      </c>
      <c r="Z33">
        <f>Strains!Z27</f>
        <v>7.0181264921460009</v>
      </c>
      <c r="AA33">
        <f>Strains!AA27</f>
        <v>0.17261247052805798</v>
      </c>
      <c r="AB33">
        <f>Strains!AB27</f>
        <v>0.69515374513073769</v>
      </c>
      <c r="AC33">
        <f>Strains!AC27</f>
        <v>7.4512478584827901E-2</v>
      </c>
      <c r="AD33">
        <f>Strains!AD27</f>
        <v>0.9617278597718788</v>
      </c>
      <c r="AG33" s="1" t="s">
        <v>197</v>
      </c>
      <c r="AH33" s="1">
        <v>0.15</v>
      </c>
      <c r="AI33" s="1">
        <f t="shared" si="2"/>
        <v>8</v>
      </c>
      <c r="AJ33" s="9">
        <f t="shared" si="3"/>
        <v>-90.12229271699222</v>
      </c>
      <c r="AK33" s="9">
        <f t="shared" si="3"/>
        <v>3.3718104041893071E-2</v>
      </c>
      <c r="AL33" s="9">
        <f t="shared" si="3"/>
        <v>1.0819728909132686</v>
      </c>
      <c r="AM33" s="9">
        <f t="shared" si="3"/>
        <v>9.5041426763146822E-2</v>
      </c>
      <c r="AN33">
        <f t="shared" si="4"/>
        <v>1.1715781138307848</v>
      </c>
      <c r="AO33">
        <f t="shared" si="5"/>
        <v>3.4321586101393464E-4</v>
      </c>
      <c r="AP33" s="10">
        <f t="shared" si="6"/>
        <v>812.10774055579418</v>
      </c>
      <c r="AQ33" s="10">
        <f t="shared" si="7"/>
        <v>296.19564968235818</v>
      </c>
      <c r="AR33" s="9">
        <v>-90.215844123865182</v>
      </c>
      <c r="AS33">
        <f t="shared" si="8"/>
        <v>1.1706274382268937</v>
      </c>
    </row>
    <row r="34" spans="1:45">
      <c r="A34">
        <f>Strains!A28</f>
        <v>27</v>
      </c>
      <c r="B34">
        <f>Strains!B28</f>
        <v>27</v>
      </c>
      <c r="C34">
        <f>Strains!C28</f>
        <v>980051</v>
      </c>
      <c r="D34">
        <f>Strains!D28</f>
        <v>41644.784046412038</v>
      </c>
      <c r="E34">
        <f>Strains!E28</f>
        <v>71.88</v>
      </c>
      <c r="F34">
        <f>Strains!F28</f>
        <v>35.94</v>
      </c>
      <c r="G34">
        <f>Strains!G28</f>
        <v>-45</v>
      </c>
      <c r="H34">
        <f>Strains!H28</f>
        <v>-90.2</v>
      </c>
      <c r="I34">
        <f>Strains!I28</f>
        <v>12</v>
      </c>
      <c r="J34">
        <f>Strains!J28</f>
        <v>-22.95</v>
      </c>
      <c r="K34">
        <f>Strains!K28</f>
        <v>-22.594000000000001</v>
      </c>
      <c r="L34">
        <f>Strains!L28</f>
        <v>-9</v>
      </c>
      <c r="M34">
        <f>Strains!M28</f>
        <v>0</v>
      </c>
      <c r="N34" t="str">
        <f>Strains!N28</f>
        <v>OFF</v>
      </c>
      <c r="O34">
        <f>Strains!O28</f>
        <v>32</v>
      </c>
      <c r="P34">
        <f>Strains!P28</f>
        <v>800000</v>
      </c>
      <c r="Q34">
        <f>Strains!Q28</f>
        <v>4103</v>
      </c>
      <c r="R34">
        <f>Strains!R28</f>
        <v>794</v>
      </c>
      <c r="S34">
        <f>Strains!S28</f>
        <v>414</v>
      </c>
      <c r="T34">
        <f>Strains!T28</f>
        <v>2.8344508317553174</v>
      </c>
      <c r="U34">
        <f>Strains!U28</f>
        <v>0.20769829419936342</v>
      </c>
      <c r="V34">
        <f>Strains!V28</f>
        <v>-90.06736944554136</v>
      </c>
      <c r="W34">
        <f>Strains!W28</f>
        <v>3.8160543884842392E-2</v>
      </c>
      <c r="X34">
        <f>Strains!X28</f>
        <v>1.0830884236896126</v>
      </c>
      <c r="Y34">
        <f>Strains!Y28</f>
        <v>0.10693014615218677</v>
      </c>
      <c r="Z34">
        <f>Strains!Z28</f>
        <v>7.3069572776987242</v>
      </c>
      <c r="AA34">
        <f>Strains!AA28</f>
        <v>0.18278570303609742</v>
      </c>
      <c r="AB34">
        <f>Strains!AB28</f>
        <v>0.52497392926177522</v>
      </c>
      <c r="AC34">
        <f>Strains!AC28</f>
        <v>8.1381030358598325E-2</v>
      </c>
      <c r="AD34">
        <f>Strains!AD28</f>
        <v>1.0533034859806429</v>
      </c>
      <c r="AG34" s="1" t="s">
        <v>197</v>
      </c>
      <c r="AH34" s="1">
        <v>0.15</v>
      </c>
      <c r="AI34" s="1">
        <f t="shared" si="2"/>
        <v>9</v>
      </c>
      <c r="AJ34" s="9">
        <f t="shared" si="3"/>
        <v>-90.06736944554136</v>
      </c>
      <c r="AK34" s="9">
        <f t="shared" si="3"/>
        <v>3.8160543884842392E-2</v>
      </c>
      <c r="AL34" s="9">
        <f t="shared" si="3"/>
        <v>1.0830884236896126</v>
      </c>
      <c r="AM34" s="9">
        <f t="shared" si="3"/>
        <v>0.10693014615218677</v>
      </c>
      <c r="AN34">
        <f t="shared" si="4"/>
        <v>1.172137331648615</v>
      </c>
      <c r="AO34">
        <f t="shared" si="5"/>
        <v>3.8901613309350047E-4</v>
      </c>
      <c r="AP34" s="10">
        <f t="shared" si="6"/>
        <v>1289.8155061264604</v>
      </c>
      <c r="AQ34" s="10">
        <f t="shared" si="7"/>
        <v>336.72692156709536</v>
      </c>
      <c r="AR34" s="9">
        <v>-90.215844123865281</v>
      </c>
      <c r="AS34">
        <f t="shared" si="8"/>
        <v>1.1706274382268929</v>
      </c>
    </row>
    <row r="35" spans="1:45">
      <c r="A35">
        <f>Strains!A29</f>
        <v>28</v>
      </c>
      <c r="B35">
        <f>Strains!B29</f>
        <v>28</v>
      </c>
      <c r="C35">
        <f>Strains!C29</f>
        <v>980051</v>
      </c>
      <c r="D35">
        <f>Strains!D29</f>
        <v>41644.831634606482</v>
      </c>
      <c r="E35">
        <f>Strains!E29</f>
        <v>71.88</v>
      </c>
      <c r="F35">
        <f>Strains!F29</f>
        <v>35.94</v>
      </c>
      <c r="G35">
        <f>Strains!G29</f>
        <v>-45</v>
      </c>
      <c r="H35">
        <f>Strains!H29</f>
        <v>-90.2</v>
      </c>
      <c r="I35">
        <f>Strains!I29</f>
        <v>12</v>
      </c>
      <c r="J35">
        <f>Strains!J29</f>
        <v>-22.95</v>
      </c>
      <c r="K35">
        <f>Strains!K29</f>
        <v>-22.655999999999999</v>
      </c>
      <c r="L35">
        <f>Strains!L29</f>
        <v>-10</v>
      </c>
      <c r="M35">
        <f>Strains!M29</f>
        <v>0</v>
      </c>
      <c r="N35" t="str">
        <f>Strains!N29</f>
        <v>OFF</v>
      </c>
      <c r="O35">
        <f>Strains!O29</f>
        <v>32</v>
      </c>
      <c r="P35">
        <f>Strains!P29</f>
        <v>800000</v>
      </c>
      <c r="Q35">
        <f>Strains!Q29</f>
        <v>4128</v>
      </c>
      <c r="R35">
        <f>Strains!R29</f>
        <v>763</v>
      </c>
      <c r="S35">
        <f>Strains!S29</f>
        <v>437</v>
      </c>
      <c r="T35">
        <f>Strains!T29</f>
        <v>2.2712923053860514</v>
      </c>
      <c r="U35">
        <f>Strains!U29</f>
        <v>0.23027616351852445</v>
      </c>
      <c r="V35">
        <f>Strains!V29</f>
        <v>-90.054566276912908</v>
      </c>
      <c r="W35">
        <f>Strains!W29</f>
        <v>5.2124518489019098E-2</v>
      </c>
      <c r="X35">
        <f>Strains!X29</f>
        <v>1.0679883698099268</v>
      </c>
      <c r="Y35">
        <f>Strains!Y29</f>
        <v>0.14593017223930338</v>
      </c>
      <c r="Z35">
        <f>Strains!Z29</f>
        <v>7.061461540693406</v>
      </c>
      <c r="AA35">
        <f>Strains!AA29</f>
        <v>0.19695451793313135</v>
      </c>
      <c r="AB35">
        <f>Strains!AB29</f>
        <v>0.64482448286304805</v>
      </c>
      <c r="AC35">
        <f>Strains!AC29</f>
        <v>9.0793382422122565E-2</v>
      </c>
      <c r="AD35">
        <f>Strains!AD29</f>
        <v>1.1972840057266458</v>
      </c>
      <c r="AG35" s="1" t="s">
        <v>260</v>
      </c>
      <c r="AH35" s="1">
        <v>0.15</v>
      </c>
      <c r="AI35" s="1">
        <f t="shared" si="2"/>
        <v>10</v>
      </c>
      <c r="AJ35" s="9">
        <f t="shared" si="3"/>
        <v>-90.054566276912908</v>
      </c>
      <c r="AK35" s="9">
        <f t="shared" si="3"/>
        <v>5.2124518489019098E-2</v>
      </c>
      <c r="AL35" s="9">
        <f t="shared" si="3"/>
        <v>1.0679883698099268</v>
      </c>
      <c r="AM35" s="9">
        <f t="shared" si="3"/>
        <v>0.14593017223930338</v>
      </c>
      <c r="AN35">
        <f t="shared" si="4"/>
        <v>1.1722678064137639</v>
      </c>
      <c r="AO35">
        <f t="shared" si="5"/>
        <v>5.3164267273198007E-4</v>
      </c>
      <c r="AP35" s="10">
        <f t="shared" si="6"/>
        <v>1638.9958640753025</v>
      </c>
      <c r="AQ35" s="10">
        <f t="shared" si="7"/>
        <v>459.95537698721637</v>
      </c>
      <c r="AR35" s="9">
        <v>-90.243227267085544</v>
      </c>
      <c r="AS35">
        <f t="shared" si="8"/>
        <v>1.1703496082463261</v>
      </c>
    </row>
    <row r="36" spans="1:45">
      <c r="A36">
        <f>Strains!A30</f>
        <v>29</v>
      </c>
      <c r="B36">
        <f>Strains!B30</f>
        <v>29</v>
      </c>
      <c r="C36">
        <f>Strains!C30</f>
        <v>980051</v>
      </c>
      <c r="D36">
        <f>Strains!D30</f>
        <v>41644.879511226849</v>
      </c>
      <c r="E36">
        <f>Strains!E30</f>
        <v>71.88</v>
      </c>
      <c r="F36">
        <f>Strains!F30</f>
        <v>35.94</v>
      </c>
      <c r="G36">
        <f>Strains!G30</f>
        <v>-45</v>
      </c>
      <c r="H36">
        <f>Strains!H30</f>
        <v>-90.2</v>
      </c>
      <c r="I36">
        <f>Strains!I30</f>
        <v>12</v>
      </c>
      <c r="J36">
        <f>Strains!J30</f>
        <v>-22.95</v>
      </c>
      <c r="K36">
        <f>Strains!K30</f>
        <v>-22.687000000000001</v>
      </c>
      <c r="L36">
        <f>Strains!L30</f>
        <v>-11</v>
      </c>
      <c r="M36">
        <f>Strains!M30</f>
        <v>0</v>
      </c>
      <c r="N36" t="str">
        <f>Strains!N30</f>
        <v>OFF</v>
      </c>
      <c r="O36">
        <f>Strains!O30</f>
        <v>32</v>
      </c>
      <c r="P36">
        <f>Strains!P30</f>
        <v>800000</v>
      </c>
      <c r="Q36">
        <f>Strains!Q30</f>
        <v>4106</v>
      </c>
      <c r="R36">
        <f>Strains!R30</f>
        <v>810</v>
      </c>
      <c r="S36">
        <f>Strains!S30</f>
        <v>429</v>
      </c>
      <c r="T36">
        <f>Strains!T30</f>
        <v>2.9731950416688573</v>
      </c>
      <c r="U36">
        <f>Strains!U30</f>
        <v>0.20998087236646445</v>
      </c>
      <c r="V36">
        <f>Strains!V30</f>
        <v>-90.034487552499613</v>
      </c>
      <c r="W36">
        <f>Strains!W30</f>
        <v>3.2555066403635029E-2</v>
      </c>
      <c r="X36">
        <f>Strains!X30</f>
        <v>0.97543498582079058</v>
      </c>
      <c r="Y36">
        <f>Strains!Y30</f>
        <v>8.765668992762278E-2</v>
      </c>
      <c r="Z36">
        <f>Strains!Z30</f>
        <v>6.3068051491968173</v>
      </c>
      <c r="AA36">
        <f>Strains!AA30</f>
        <v>0.15652352290686292</v>
      </c>
      <c r="AB36">
        <f>Strains!AB30</f>
        <v>0.51290844880515674</v>
      </c>
      <c r="AC36">
        <f>Strains!AC30</f>
        <v>7.5368560849386645E-2</v>
      </c>
      <c r="AD36">
        <f>Strains!AD30</f>
        <v>1.1485453467331239</v>
      </c>
      <c r="AG36" s="1" t="s">
        <v>201</v>
      </c>
      <c r="AH36" s="1">
        <v>0.15</v>
      </c>
      <c r="AI36" s="1">
        <f t="shared" si="2"/>
        <v>11</v>
      </c>
      <c r="AJ36" s="9">
        <f t="shared" si="3"/>
        <v>-90.034487552499613</v>
      </c>
      <c r="AK36" s="9">
        <f t="shared" si="3"/>
        <v>3.2555066403635029E-2</v>
      </c>
      <c r="AL36" s="9">
        <f t="shared" si="3"/>
        <v>0.97543498582079058</v>
      </c>
      <c r="AM36" s="9">
        <f t="shared" si="3"/>
        <v>8.765668992762278E-2</v>
      </c>
      <c r="AN36">
        <f t="shared" si="4"/>
        <v>1.1724725130329843</v>
      </c>
      <c r="AO36">
        <f t="shared" si="5"/>
        <v>3.3213393934117263E-4</v>
      </c>
      <c r="AP36" s="10">
        <f t="shared" si="6"/>
        <v>2225.1035267969528</v>
      </c>
      <c r="AQ36" s="10">
        <f t="shared" si="7"/>
        <v>290.73519720800687</v>
      </c>
      <c r="AR36" s="9">
        <v>-90.290599999990533</v>
      </c>
      <c r="AS36">
        <f t="shared" si="8"/>
        <v>1.1698694324329857</v>
      </c>
    </row>
    <row r="37" spans="1:45">
      <c r="A37">
        <f>Strains!A31</f>
        <v>30</v>
      </c>
      <c r="B37">
        <f>Strains!B31</f>
        <v>30</v>
      </c>
      <c r="C37">
        <f>Strains!C31</f>
        <v>980051</v>
      </c>
      <c r="D37">
        <f>Strains!D31</f>
        <v>41644.927133912039</v>
      </c>
      <c r="E37">
        <f>Strains!E31</f>
        <v>71.88</v>
      </c>
      <c r="F37">
        <f>Strains!F31</f>
        <v>35.94</v>
      </c>
      <c r="G37">
        <f>Strains!G31</f>
        <v>-45</v>
      </c>
      <c r="H37">
        <f>Strains!H31</f>
        <v>-90.2</v>
      </c>
      <c r="I37">
        <f>Strains!I31</f>
        <v>12</v>
      </c>
      <c r="J37">
        <f>Strains!J31</f>
        <v>-22.95</v>
      </c>
      <c r="K37">
        <f>Strains!K31</f>
        <v>-22.696999999999999</v>
      </c>
      <c r="L37">
        <f>Strains!L31</f>
        <v>-12</v>
      </c>
      <c r="M37">
        <f>Strains!M31</f>
        <v>0</v>
      </c>
      <c r="N37" t="str">
        <f>Strains!N31</f>
        <v>OFF</v>
      </c>
      <c r="O37">
        <f>Strains!O31</f>
        <v>32</v>
      </c>
      <c r="P37">
        <f>Strains!P31</f>
        <v>800000</v>
      </c>
      <c r="Q37">
        <f>Strains!Q31</f>
        <v>4094</v>
      </c>
      <c r="R37">
        <f>Strains!R31</f>
        <v>815</v>
      </c>
      <c r="S37">
        <f>Strains!S31</f>
        <v>394</v>
      </c>
      <c r="T37">
        <f>Strains!T31</f>
        <v>2.9903632390079178</v>
      </c>
      <c r="U37">
        <f>Strains!U31</f>
        <v>0.17406988894602574</v>
      </c>
      <c r="V37">
        <f>Strains!V31</f>
        <v>-90.059184561253161</v>
      </c>
      <c r="W37">
        <f>Strains!W31</f>
        <v>2.6327614239625607E-2</v>
      </c>
      <c r="X37">
        <f>Strains!X31</f>
        <v>0.95328467538915429</v>
      </c>
      <c r="Y37">
        <f>Strains!Y31</f>
        <v>7.0455744674291276E-2</v>
      </c>
      <c r="Z37">
        <f>Strains!Z31</f>
        <v>6.2294563905891396</v>
      </c>
      <c r="AA37">
        <f>Strains!AA31</f>
        <v>0.1297618877301229</v>
      </c>
      <c r="AB37">
        <f>Strains!AB31</f>
        <v>0.54299417396104488</v>
      </c>
      <c r="AC37">
        <f>Strains!AC31</f>
        <v>6.1852382251682152E-2</v>
      </c>
      <c r="AD37">
        <f>Strains!AD31</f>
        <v>0.96038977036398188</v>
      </c>
      <c r="AG37" s="1" t="s">
        <v>201</v>
      </c>
      <c r="AH37" s="1">
        <v>0.15</v>
      </c>
      <c r="AI37" s="1">
        <f t="shared" si="2"/>
        <v>12</v>
      </c>
      <c r="AJ37" s="9">
        <f t="shared" si="3"/>
        <v>-90.059184561253161</v>
      </c>
      <c r="AK37" s="9">
        <f t="shared" si="3"/>
        <v>2.6327614239625607E-2</v>
      </c>
      <c r="AL37" s="9">
        <f t="shared" si="3"/>
        <v>0.95328467538915429</v>
      </c>
      <c r="AM37" s="9">
        <f t="shared" si="3"/>
        <v>7.0455744674291276E-2</v>
      </c>
      <c r="AN37">
        <f t="shared" si="4"/>
        <v>1.1722207372809752</v>
      </c>
      <c r="AO37">
        <f t="shared" si="5"/>
        <v>2.6840482104906194E-4</v>
      </c>
      <c r="AP37" s="10">
        <f t="shared" si="6"/>
        <v>2009.8865590458254</v>
      </c>
      <c r="AQ37" s="10">
        <f t="shared" si="7"/>
        <v>235.52499325268991</v>
      </c>
      <c r="AR37" s="9">
        <v>-90.290599999999998</v>
      </c>
      <c r="AS37">
        <f t="shared" si="8"/>
        <v>1.1698694324328898</v>
      </c>
    </row>
    <row r="38" spans="1:45">
      <c r="A38">
        <f>Strains!A32</f>
        <v>31</v>
      </c>
      <c r="B38">
        <f>Strains!B32</f>
        <v>31</v>
      </c>
      <c r="C38">
        <f>Strains!C32</f>
        <v>980051</v>
      </c>
      <c r="D38">
        <f>Strains!D32</f>
        <v>41644.974639583335</v>
      </c>
      <c r="E38">
        <f>Strains!E32</f>
        <v>71.88</v>
      </c>
      <c r="F38">
        <f>Strains!F32</f>
        <v>35.94</v>
      </c>
      <c r="G38">
        <f>Strains!G32</f>
        <v>-45</v>
      </c>
      <c r="H38">
        <f>Strains!H32</f>
        <v>-90.2</v>
      </c>
      <c r="I38">
        <f>Strains!I32</f>
        <v>12</v>
      </c>
      <c r="J38">
        <f>Strains!J32</f>
        <v>-22.95</v>
      </c>
      <c r="K38">
        <f>Strains!K32</f>
        <v>-22.709</v>
      </c>
      <c r="L38">
        <f>Strains!L32</f>
        <v>-13</v>
      </c>
      <c r="M38">
        <f>Strains!M32</f>
        <v>0</v>
      </c>
      <c r="N38" t="str">
        <f>Strains!N32</f>
        <v>OFF</v>
      </c>
      <c r="O38">
        <f>Strains!O32</f>
        <v>32</v>
      </c>
      <c r="P38">
        <f>Strains!P32</f>
        <v>800000</v>
      </c>
      <c r="Q38">
        <f>Strains!Q32</f>
        <v>3978</v>
      </c>
      <c r="R38">
        <f>Strains!R32</f>
        <v>837</v>
      </c>
      <c r="S38">
        <f>Strains!S32</f>
        <v>414</v>
      </c>
      <c r="T38">
        <f>Strains!T32</f>
        <v>2.7157977618138247</v>
      </c>
      <c r="U38">
        <f>Strains!U32</f>
        <v>0.1912277672088411</v>
      </c>
      <c r="V38">
        <f>Strains!V32</f>
        <v>-90.049154166492045</v>
      </c>
      <c r="W38">
        <f>Strains!W32</f>
        <v>2.9646259814730617E-2</v>
      </c>
      <c r="X38">
        <f>Strains!X32</f>
        <v>0.89508458416500014</v>
      </c>
      <c r="Y38">
        <f>Strains!Y32</f>
        <v>7.8390566273576018E-2</v>
      </c>
      <c r="Z38">
        <f>Strains!Z32</f>
        <v>6.050865560124306</v>
      </c>
      <c r="AA38">
        <f>Strains!AA32</f>
        <v>0.13444163139508053</v>
      </c>
      <c r="AB38">
        <f>Strains!AB32</f>
        <v>0.43057100397469356</v>
      </c>
      <c r="AC38">
        <f>Strains!AC32</f>
        <v>6.5376785809361931E-2</v>
      </c>
      <c r="AD38">
        <f>Strains!AD32</f>
        <v>1.0963284941624356</v>
      </c>
      <c r="AG38" s="1" t="s">
        <v>201</v>
      </c>
      <c r="AH38" s="1">
        <v>0.15</v>
      </c>
      <c r="AI38" s="1">
        <f t="shared" si="2"/>
        <v>13</v>
      </c>
      <c r="AJ38" s="9">
        <f t="shared" si="3"/>
        <v>-90.049154166492045</v>
      </c>
      <c r="AK38" s="9">
        <f t="shared" si="3"/>
        <v>2.9646259814730617E-2</v>
      </c>
      <c r="AL38" s="9">
        <f t="shared" si="3"/>
        <v>0.89508458416500014</v>
      </c>
      <c r="AM38" s="9">
        <f t="shared" si="3"/>
        <v>7.8390566273576018E-2</v>
      </c>
      <c r="AN38">
        <f t="shared" si="4"/>
        <v>1.1723229733835994</v>
      </c>
      <c r="AO38">
        <f t="shared" si="5"/>
        <v>3.0233016341418839E-4</v>
      </c>
      <c r="AP38" s="10">
        <f t="shared" si="6"/>
        <v>2097.277595848584</v>
      </c>
      <c r="AQ38" s="10">
        <f t="shared" si="7"/>
        <v>264.84133663103376</v>
      </c>
      <c r="AR38" s="9">
        <v>-90.290599999999998</v>
      </c>
      <c r="AS38">
        <f t="shared" si="8"/>
        <v>1.1698694324328898</v>
      </c>
    </row>
    <row r="39" spans="1:45">
      <c r="A39">
        <f>Strains!A33</f>
        <v>32</v>
      </c>
      <c r="B39">
        <f>Strains!B33</f>
        <v>32</v>
      </c>
      <c r="C39">
        <f>Strains!C33</f>
        <v>980051</v>
      </c>
      <c r="D39">
        <f>Strains!D33</f>
        <v>41645.020769212962</v>
      </c>
      <c r="E39">
        <f>Strains!E33</f>
        <v>71.88</v>
      </c>
      <c r="F39">
        <f>Strains!F33</f>
        <v>35.94</v>
      </c>
      <c r="G39">
        <f>Strains!G33</f>
        <v>-45</v>
      </c>
      <c r="H39">
        <f>Strains!H33</f>
        <v>-90.2</v>
      </c>
      <c r="I39">
        <f>Strains!I33</f>
        <v>12</v>
      </c>
      <c r="J39">
        <f>Strains!J33</f>
        <v>-22.95</v>
      </c>
      <c r="K39">
        <f>Strains!K33</f>
        <v>-22.733000000000001</v>
      </c>
      <c r="L39">
        <f>Strains!L33</f>
        <v>-14</v>
      </c>
      <c r="M39">
        <f>Strains!M33</f>
        <v>0</v>
      </c>
      <c r="N39" t="str">
        <f>Strains!N33</f>
        <v>OFF</v>
      </c>
      <c r="O39">
        <f>Strains!O33</f>
        <v>32</v>
      </c>
      <c r="P39">
        <f>Strains!P33</f>
        <v>800000</v>
      </c>
      <c r="Q39">
        <f>Strains!Q33</f>
        <v>3897</v>
      </c>
      <c r="R39">
        <f>Strains!R33</f>
        <v>811</v>
      </c>
      <c r="S39">
        <f>Strains!S33</f>
        <v>397</v>
      </c>
      <c r="T39">
        <f>Strains!T33</f>
        <v>2.7202711465089031</v>
      </c>
      <c r="U39">
        <f>Strains!U33</f>
        <v>0.18044632352837003</v>
      </c>
      <c r="V39">
        <f>Strains!V33</f>
        <v>-90.068274606926025</v>
      </c>
      <c r="W39">
        <f>Strains!W33</f>
        <v>2.4235760320503015E-2</v>
      </c>
      <c r="X39">
        <f>Strains!X33</f>
        <v>0.78215250842112505</v>
      </c>
      <c r="Y39">
        <f>Strains!Y33</f>
        <v>6.1979689630393943E-2</v>
      </c>
      <c r="Z39">
        <f>Strains!Z33</f>
        <v>4.9602735427516773</v>
      </c>
      <c r="AA39">
        <f>Strains!AA33</f>
        <v>0.11198757401758631</v>
      </c>
      <c r="AB39">
        <f>Strains!AB33</f>
        <v>0.49858658317052329</v>
      </c>
      <c r="AC39">
        <f>Strains!AC33</f>
        <v>5.6188018665831389E-2</v>
      </c>
      <c r="AD39">
        <f>Strains!AD33</f>
        <v>1.1191271165780996</v>
      </c>
      <c r="AG39" s="1" t="s">
        <v>201</v>
      </c>
      <c r="AH39" s="1">
        <v>0.15</v>
      </c>
      <c r="AI39" s="1">
        <f t="shared" si="2"/>
        <v>14</v>
      </c>
      <c r="AJ39" s="9">
        <f t="shared" si="3"/>
        <v>-90.068274606926025</v>
      </c>
      <c r="AK39" s="9">
        <f t="shared" si="3"/>
        <v>2.4235760320503015E-2</v>
      </c>
      <c r="AL39" s="9">
        <f t="shared" si="3"/>
        <v>0.78215250842112505</v>
      </c>
      <c r="AM39" s="9">
        <f t="shared" si="3"/>
        <v>6.1979689630393943E-2</v>
      </c>
      <c r="AN39">
        <f t="shared" si="4"/>
        <v>1.1721281089664406</v>
      </c>
      <c r="AO39">
        <f t="shared" si="5"/>
        <v>2.4701330553300593E-4</v>
      </c>
      <c r="AP39" s="10">
        <f t="shared" si="6"/>
        <v>1930.7082234413367</v>
      </c>
      <c r="AQ39" s="10">
        <f t="shared" si="7"/>
        <v>216.97410887876345</v>
      </c>
      <c r="AR39" s="9">
        <v>-90.290599999999998</v>
      </c>
      <c r="AS39">
        <f t="shared" si="8"/>
        <v>1.1698694324328898</v>
      </c>
    </row>
    <row r="40" spans="1:45">
      <c r="A40">
        <f>Strains!A34</f>
        <v>33</v>
      </c>
      <c r="B40">
        <f>Strains!B34</f>
        <v>33</v>
      </c>
      <c r="C40">
        <f>Strains!C34</f>
        <v>980051</v>
      </c>
      <c r="D40">
        <f>Strains!D34</f>
        <v>41645.065952893521</v>
      </c>
      <c r="E40">
        <f>Strains!E34</f>
        <v>71.88</v>
      </c>
      <c r="F40">
        <f>Strains!F34</f>
        <v>35.94</v>
      </c>
      <c r="G40">
        <f>Strains!G34</f>
        <v>-45</v>
      </c>
      <c r="H40">
        <f>Strains!H34</f>
        <v>-90.2</v>
      </c>
      <c r="I40">
        <f>Strains!I34</f>
        <v>12</v>
      </c>
      <c r="J40">
        <f>Strains!J34</f>
        <v>-22.95</v>
      </c>
      <c r="K40">
        <f>Strains!K34</f>
        <v>-22.713999999999999</v>
      </c>
      <c r="L40">
        <f>Strains!L34</f>
        <v>-15</v>
      </c>
      <c r="M40">
        <f>Strains!M34</f>
        <v>0</v>
      </c>
      <c r="N40" t="str">
        <f>Strains!N34</f>
        <v>OFF</v>
      </c>
      <c r="O40">
        <f>Strains!O34</f>
        <v>32</v>
      </c>
      <c r="P40">
        <f>Strains!P34</f>
        <v>800000</v>
      </c>
      <c r="Q40">
        <f>Strains!Q34</f>
        <v>3902</v>
      </c>
      <c r="R40">
        <f>Strains!R34</f>
        <v>829</v>
      </c>
      <c r="S40">
        <f>Strains!S34</f>
        <v>408</v>
      </c>
      <c r="T40">
        <f>Strains!T34</f>
        <v>3.1426958559383746</v>
      </c>
      <c r="U40">
        <f>Strains!U34</f>
        <v>0.19494740470426172</v>
      </c>
      <c r="V40">
        <f>Strains!V34</f>
        <v>-90.183406486085744</v>
      </c>
      <c r="W40">
        <f>Strains!W34</f>
        <v>2.6545893439118829E-2</v>
      </c>
      <c r="X40">
        <f>Strains!X34</f>
        <v>0.91898309661287014</v>
      </c>
      <c r="Y40">
        <f>Strains!Y34</f>
        <v>7.1586484900768549E-2</v>
      </c>
      <c r="Z40">
        <f>Strains!Z34</f>
        <v>5.7765305377342271</v>
      </c>
      <c r="AA40">
        <f>Strains!AA34</f>
        <v>0.14970451296552173</v>
      </c>
      <c r="AB40">
        <f>Strains!AB34</f>
        <v>0.53663019230294018</v>
      </c>
      <c r="AC40">
        <f>Strains!AC34</f>
        <v>6.7386598832334735E-2</v>
      </c>
      <c r="AD40">
        <f>Strains!AD34</f>
        <v>1.1004775229069774</v>
      </c>
      <c r="AG40" s="1" t="s">
        <v>201</v>
      </c>
      <c r="AH40" s="1">
        <v>0.15</v>
      </c>
      <c r="AI40" s="1">
        <f t="shared" si="2"/>
        <v>15</v>
      </c>
      <c r="AJ40" s="9">
        <f t="shared" si="3"/>
        <v>-90.183406486085744</v>
      </c>
      <c r="AK40" s="9">
        <f t="shared" si="3"/>
        <v>2.6545893439118829E-2</v>
      </c>
      <c r="AL40" s="9">
        <f t="shared" si="3"/>
        <v>0.91898309661287014</v>
      </c>
      <c r="AM40" s="9">
        <f t="shared" si="3"/>
        <v>7.1586484900768549E-2</v>
      </c>
      <c r="AN40">
        <f t="shared" si="4"/>
        <v>1.1709568084888311</v>
      </c>
      <c r="AO40">
        <f t="shared" si="5"/>
        <v>2.6975354716785027E-4</v>
      </c>
      <c r="AP40" s="10">
        <f t="shared" si="6"/>
        <v>929.48497139548419</v>
      </c>
      <c r="AQ40" s="10">
        <f t="shared" si="7"/>
        <v>233.73937261613094</v>
      </c>
      <c r="AR40" s="9">
        <v>-90.290599999999998</v>
      </c>
      <c r="AS40">
        <f t="shared" si="8"/>
        <v>1.1698694324328898</v>
      </c>
    </row>
    <row r="41" spans="1:45">
      <c r="A41">
        <f>Strains!A35</f>
        <v>34</v>
      </c>
      <c r="B41">
        <f>Strains!B35</f>
        <v>34</v>
      </c>
      <c r="C41">
        <f>Strains!C35</f>
        <v>980051</v>
      </c>
      <c r="D41">
        <f>Strains!D35</f>
        <v>41645.111207986112</v>
      </c>
      <c r="E41">
        <f>Strains!E35</f>
        <v>71.88</v>
      </c>
      <c r="F41">
        <f>Strains!F35</f>
        <v>35.94</v>
      </c>
      <c r="G41">
        <f>Strains!G35</f>
        <v>-45</v>
      </c>
      <c r="H41">
        <f>Strains!H35</f>
        <v>-90.2</v>
      </c>
      <c r="I41">
        <f>Strains!I35</f>
        <v>12</v>
      </c>
      <c r="J41">
        <f>Strains!J35</f>
        <v>-22.95</v>
      </c>
      <c r="K41">
        <f>Strains!K35</f>
        <v>-22.716999999999999</v>
      </c>
      <c r="L41">
        <f>Strains!L35</f>
        <v>-16</v>
      </c>
      <c r="M41">
        <f>Strains!M35</f>
        <v>0</v>
      </c>
      <c r="N41" t="str">
        <f>Strains!N35</f>
        <v>OFF</v>
      </c>
      <c r="O41">
        <f>Strains!O35</f>
        <v>32</v>
      </c>
      <c r="P41">
        <f>Strains!P35</f>
        <v>800000</v>
      </c>
      <c r="Q41">
        <f>Strains!Q35</f>
        <v>3925</v>
      </c>
      <c r="R41">
        <f>Strains!R35</f>
        <v>821</v>
      </c>
      <c r="S41">
        <f>Strains!S35</f>
        <v>434</v>
      </c>
      <c r="T41">
        <f>Strains!T35</f>
        <v>2.8764311652123036</v>
      </c>
      <c r="U41">
        <f>Strains!U35</f>
        <v>0.20141602845865611</v>
      </c>
      <c r="V41">
        <f>Strains!V35</f>
        <v>-90.185951646889322</v>
      </c>
      <c r="W41">
        <f>Strains!W35</f>
        <v>2.8054746438343926E-2</v>
      </c>
      <c r="X41">
        <f>Strains!X35</f>
        <v>0.86253524589379726</v>
      </c>
      <c r="Y41">
        <f>Strains!Y35</f>
        <v>7.4428205311861548E-2</v>
      </c>
      <c r="Z41">
        <f>Strains!Z35</f>
        <v>5.7202333032502128</v>
      </c>
      <c r="AA41">
        <f>Strains!AA35</f>
        <v>0.14700123044841401</v>
      </c>
      <c r="AB41">
        <f>Strains!AB35</f>
        <v>0.45226239665346768</v>
      </c>
      <c r="AC41">
        <f>Strains!AC35</f>
        <v>6.7286457390516835E-2</v>
      </c>
      <c r="AD41">
        <f>Strains!AD35</f>
        <v>1.1715796630858353</v>
      </c>
      <c r="AG41" s="1" t="s">
        <v>201</v>
      </c>
      <c r="AH41" s="1">
        <v>0.15</v>
      </c>
      <c r="AI41" s="1">
        <f t="shared" si="2"/>
        <v>16</v>
      </c>
      <c r="AJ41" s="9">
        <f t="shared" si="3"/>
        <v>-90.185951646889322</v>
      </c>
      <c r="AK41" s="9">
        <f t="shared" si="3"/>
        <v>2.8054746438343926E-2</v>
      </c>
      <c r="AL41" s="9">
        <f t="shared" si="3"/>
        <v>0.86253524589379726</v>
      </c>
      <c r="AM41" s="9">
        <f t="shared" si="3"/>
        <v>7.4428205311861548E-2</v>
      </c>
      <c r="AN41">
        <f t="shared" si="4"/>
        <v>1.1709309549515856</v>
      </c>
      <c r="AO41">
        <f t="shared" si="5"/>
        <v>2.8507284151557677E-4</v>
      </c>
      <c r="AP41" s="10">
        <f t="shared" si="6"/>
        <v>907.3854647935168</v>
      </c>
      <c r="AQ41" s="10">
        <f t="shared" si="7"/>
        <v>246.80974395841235</v>
      </c>
      <c r="AR41" s="9">
        <v>-90.290599999999998</v>
      </c>
      <c r="AS41">
        <f t="shared" si="8"/>
        <v>1.1698694324328898</v>
      </c>
    </row>
    <row r="42" spans="1:45">
      <c r="A42">
        <f>Strains!A36</f>
        <v>35</v>
      </c>
      <c r="B42">
        <f>Strains!B36</f>
        <v>35</v>
      </c>
      <c r="C42">
        <f>Strains!C36</f>
        <v>980051</v>
      </c>
      <c r="D42">
        <f>Strains!D36</f>
        <v>41645.156727199072</v>
      </c>
      <c r="E42">
        <f>Strains!E36</f>
        <v>71.88</v>
      </c>
      <c r="F42">
        <f>Strains!F36</f>
        <v>35.94</v>
      </c>
      <c r="G42">
        <f>Strains!G36</f>
        <v>-45</v>
      </c>
      <c r="H42">
        <f>Strains!H36</f>
        <v>-90.2</v>
      </c>
      <c r="I42">
        <f>Strains!I36</f>
        <v>12</v>
      </c>
      <c r="J42">
        <f>Strains!J36</f>
        <v>-22.95</v>
      </c>
      <c r="K42">
        <f>Strains!K36</f>
        <v>-22.817</v>
      </c>
      <c r="L42">
        <f>Strains!L36</f>
        <v>-24</v>
      </c>
      <c r="M42">
        <f>Strains!M36</f>
        <v>0</v>
      </c>
      <c r="N42" t="str">
        <f>Strains!N36</f>
        <v>OFF</v>
      </c>
      <c r="O42">
        <f>Strains!O36</f>
        <v>32</v>
      </c>
      <c r="P42">
        <f>Strains!P36</f>
        <v>800000</v>
      </c>
      <c r="Q42">
        <f>Strains!Q36</f>
        <v>3913</v>
      </c>
      <c r="R42">
        <f>Strains!R36</f>
        <v>790</v>
      </c>
      <c r="S42">
        <f>Strains!S36</f>
        <v>391</v>
      </c>
      <c r="T42">
        <f>Strains!T36</f>
        <v>3.3048725109820052</v>
      </c>
      <c r="U42">
        <f>Strains!U36</f>
        <v>0.2844608635335949</v>
      </c>
      <c r="V42">
        <f>Strains!V36</f>
        <v>-90.379806321466205</v>
      </c>
      <c r="W42">
        <f>Strains!W36</f>
        <v>4.4605572951886094E-2</v>
      </c>
      <c r="X42">
        <f>Strains!X36</f>
        <v>1.1193021076166758</v>
      </c>
      <c r="Y42">
        <f>Strains!Y36</f>
        <v>0.13802826479149705</v>
      </c>
      <c r="Z42">
        <f>Strains!Z36</f>
        <v>6.7158719073039341</v>
      </c>
      <c r="AA42">
        <f>Strains!AA36</f>
        <v>0.35212690143060438</v>
      </c>
      <c r="AB42">
        <f>Strains!AB36</f>
        <v>0.8769991590910009</v>
      </c>
      <c r="AC42">
        <f>Strains!AC36</f>
        <v>0.12945637807806384</v>
      </c>
      <c r="AD42">
        <f>Strains!AD36</f>
        <v>1.3158866483449125</v>
      </c>
      <c r="AG42" s="1" t="s">
        <v>201</v>
      </c>
      <c r="AH42" s="1">
        <v>0.15</v>
      </c>
      <c r="AI42" s="1">
        <f t="shared" si="2"/>
        <v>24</v>
      </c>
      <c r="AJ42" s="9">
        <f t="shared" si="3"/>
        <v>-90.379806321466205</v>
      </c>
      <c r="AK42" s="9">
        <f t="shared" si="3"/>
        <v>4.4605572951886094E-2</v>
      </c>
      <c r="AL42" s="9">
        <f t="shared" si="3"/>
        <v>1.1193021076166758</v>
      </c>
      <c r="AM42" s="9">
        <f t="shared" si="3"/>
        <v>0.13802826479149705</v>
      </c>
      <c r="AN42">
        <f t="shared" si="4"/>
        <v>1.1689668369469803</v>
      </c>
      <c r="AO42">
        <f t="shared" si="5"/>
        <v>4.5105940055845117E-4</v>
      </c>
      <c r="AP42" s="10">
        <f t="shared" si="6"/>
        <v>-771.53523366481124</v>
      </c>
      <c r="AQ42" s="10">
        <f t="shared" si="7"/>
        <v>384.51495552484005</v>
      </c>
      <c r="AR42" s="9">
        <v>-90.290599999999998</v>
      </c>
      <c r="AS42">
        <f t="shared" si="8"/>
        <v>1.1698694324328898</v>
      </c>
    </row>
    <row r="43" spans="1:45">
      <c r="AG43" s="1"/>
      <c r="AH43" s="1"/>
      <c r="AI43" s="1"/>
      <c r="AJ43" s="9"/>
      <c r="AK43" s="9"/>
      <c r="AL43" s="9"/>
      <c r="AM43" s="9"/>
      <c r="AP43" s="10"/>
      <c r="AQ43" s="10"/>
      <c r="AR43" s="9"/>
    </row>
    <row r="44" spans="1:45">
      <c r="A44">
        <f>Strains!A38</f>
        <v>37</v>
      </c>
      <c r="B44">
        <f>Strains!B38</f>
        <v>37</v>
      </c>
      <c r="C44">
        <f>Strains!C38</f>
        <v>980051</v>
      </c>
      <c r="D44">
        <f>Strains!D38</f>
        <v>41645.202407986108</v>
      </c>
      <c r="E44">
        <f>Strains!E38</f>
        <v>71.88</v>
      </c>
      <c r="F44">
        <f>Strains!F38</f>
        <v>35.94</v>
      </c>
      <c r="G44">
        <f>Strains!G38</f>
        <v>-45</v>
      </c>
      <c r="H44">
        <f>Strains!H38</f>
        <v>-90.2</v>
      </c>
      <c r="I44">
        <f>Strains!I38</f>
        <v>17</v>
      </c>
      <c r="J44">
        <f>Strains!J38</f>
        <v>-22.95</v>
      </c>
      <c r="K44">
        <f>Strains!K38</f>
        <v>-21.413</v>
      </c>
      <c r="L44">
        <f>Strains!L38</f>
        <v>24</v>
      </c>
      <c r="M44">
        <f>Strains!M38</f>
        <v>0</v>
      </c>
      <c r="N44" t="str">
        <f>Strains!N38</f>
        <v>OFF</v>
      </c>
      <c r="O44">
        <f>Strains!O38</f>
        <v>32</v>
      </c>
      <c r="P44">
        <f>Strains!P38</f>
        <v>800000</v>
      </c>
      <c r="Q44">
        <f>Strains!Q38</f>
        <v>3908</v>
      </c>
      <c r="R44">
        <f>Strains!R38</f>
        <v>792</v>
      </c>
      <c r="S44">
        <f>Strains!S38</f>
        <v>413</v>
      </c>
      <c r="T44">
        <f>Strains!T38</f>
        <v>2.9522070564231861</v>
      </c>
      <c r="U44">
        <f>Strains!U38</f>
        <v>0.19534458492741569</v>
      </c>
      <c r="V44">
        <f>Strains!V38</f>
        <v>-90.270661092675667</v>
      </c>
      <c r="W44">
        <f>Strains!W38</f>
        <v>2.7544817963381641E-2</v>
      </c>
      <c r="X44">
        <f>Strains!X38</f>
        <v>0.89617994112832955</v>
      </c>
      <c r="Y44">
        <f>Strains!Y38</f>
        <v>7.4785039832931721E-2</v>
      </c>
      <c r="Z44">
        <f>Strains!Z38</f>
        <v>5.6338372996467685</v>
      </c>
      <c r="AA44">
        <f>Strains!AA38</f>
        <v>0.15808883650324557</v>
      </c>
      <c r="AB44">
        <f>Strains!AB38</f>
        <v>0.45815711131377412</v>
      </c>
      <c r="AC44">
        <f>Strains!AC38</f>
        <v>6.865856765968649E-2</v>
      </c>
      <c r="AD44">
        <f>Strains!AD38</f>
        <v>1.1284865805030064</v>
      </c>
      <c r="AG44" s="1" t="s">
        <v>201</v>
      </c>
      <c r="AH44" s="1">
        <v>2.5</v>
      </c>
      <c r="AI44" s="1">
        <f t="shared" si="2"/>
        <v>-24</v>
      </c>
      <c r="AJ44" s="9">
        <f t="shared" si="3"/>
        <v>-90.270661092675667</v>
      </c>
      <c r="AK44" s="9">
        <f t="shared" si="3"/>
        <v>2.7544817963381641E-2</v>
      </c>
      <c r="AL44" s="9">
        <f t="shared" si="3"/>
        <v>0.89617994112832955</v>
      </c>
      <c r="AM44" s="9">
        <f t="shared" si="3"/>
        <v>7.4785039832931721E-2</v>
      </c>
      <c r="AN44">
        <f>ABS(lambda/2/SIN(RADIANS(AJ44-phi0)/2))</f>
        <v>1.17007146323802</v>
      </c>
      <c r="AO44">
        <f t="shared" si="5"/>
        <v>2.7927073832545446E-4</v>
      </c>
      <c r="AP44" s="10">
        <f t="shared" si="6"/>
        <v>-75.891286583271764</v>
      </c>
      <c r="AQ44" s="10">
        <f>(SIN(RADIANS(AR44/2))/SIN(RADIANS((AJ44+AK44)/2))-1)*1000000-AP44</f>
        <v>239.10271123741342</v>
      </c>
      <c r="AR44" s="9">
        <v>-90.261899999999997</v>
      </c>
      <c r="AS44">
        <f t="shared" si="8"/>
        <v>1.1701602682062828</v>
      </c>
    </row>
    <row r="45" spans="1:45">
      <c r="A45">
        <f>Strains!A39</f>
        <v>38</v>
      </c>
      <c r="B45">
        <f>Strains!B39</f>
        <v>38</v>
      </c>
      <c r="C45">
        <f>Strains!C39</f>
        <v>980051</v>
      </c>
      <c r="D45">
        <f>Strains!D39</f>
        <v>41645.247788310182</v>
      </c>
      <c r="E45">
        <f>Strains!E39</f>
        <v>71.88</v>
      </c>
      <c r="F45">
        <f>Strains!F39</f>
        <v>35.94</v>
      </c>
      <c r="G45">
        <f>Strains!G39</f>
        <v>-45</v>
      </c>
      <c r="H45">
        <f>Strains!H39</f>
        <v>-90.2</v>
      </c>
      <c r="I45">
        <f>Strains!I39</f>
        <v>17</v>
      </c>
      <c r="J45">
        <f>Strains!J39</f>
        <v>-22.95</v>
      </c>
      <c r="K45">
        <f>Strains!K39</f>
        <v>-21.027999999999999</v>
      </c>
      <c r="L45">
        <f>Strains!L39</f>
        <v>16</v>
      </c>
      <c r="M45">
        <f>Strains!M39</f>
        <v>0</v>
      </c>
      <c r="N45" t="str">
        <f>Strains!N39</f>
        <v>OFF</v>
      </c>
      <c r="O45">
        <f>Strains!O39</f>
        <v>32</v>
      </c>
      <c r="P45">
        <f>Strains!P39</f>
        <v>800000</v>
      </c>
      <c r="Q45">
        <f>Strains!Q39</f>
        <v>3915</v>
      </c>
      <c r="R45">
        <f>Strains!R39</f>
        <v>830</v>
      </c>
      <c r="S45">
        <f>Strains!S39</f>
        <v>381</v>
      </c>
      <c r="T45">
        <f>Strains!T39</f>
        <v>3.3950735530201381</v>
      </c>
      <c r="U45">
        <f>Strains!U39</f>
        <v>0.1566455918741875</v>
      </c>
      <c r="V45">
        <f>Strains!V39</f>
        <v>-90.211956624434549</v>
      </c>
      <c r="W45">
        <f>Strains!W39</f>
        <v>2.0618831132061227E-2</v>
      </c>
      <c r="X45">
        <f>Strains!X39</f>
        <v>0.95715899047082353</v>
      </c>
      <c r="Y45">
        <f>Strains!Y39</f>
        <v>5.6536226686088563E-2</v>
      </c>
      <c r="Z45">
        <f>Strains!Z39</f>
        <v>6.0168460490431057</v>
      </c>
      <c r="AA45">
        <f>Strains!AA39</f>
        <v>0.12959936591861937</v>
      </c>
      <c r="AB45">
        <f>Strains!AB39</f>
        <v>0.47272799340591698</v>
      </c>
      <c r="AC45">
        <f>Strains!AC39</f>
        <v>5.5936949178986874E-2</v>
      </c>
      <c r="AD45">
        <f>Strains!AD39</f>
        <v>0.86139092709543896</v>
      </c>
      <c r="AG45" s="1" t="s">
        <v>201</v>
      </c>
      <c r="AH45" s="1">
        <v>2.5</v>
      </c>
      <c r="AI45" s="1">
        <f t="shared" si="2"/>
        <v>-16</v>
      </c>
      <c r="AJ45" s="9">
        <f t="shared" si="3"/>
        <v>-90.211956624434549</v>
      </c>
      <c r="AK45" s="9">
        <f t="shared" si="3"/>
        <v>2.0618831132061227E-2</v>
      </c>
      <c r="AL45" s="9">
        <f t="shared" si="3"/>
        <v>0.95715899047082353</v>
      </c>
      <c r="AM45" s="9">
        <f t="shared" si="3"/>
        <v>5.6536226686088563E-2</v>
      </c>
      <c r="AN45">
        <f t="shared" si="4"/>
        <v>1.1706668969949723</v>
      </c>
      <c r="AO45">
        <f t="shared" si="5"/>
        <v>2.0935158640122964E-4</v>
      </c>
      <c r="AP45" s="10">
        <f t="shared" si="6"/>
        <v>432.95675169868656</v>
      </c>
      <c r="AQ45" s="10">
        <f t="shared" si="7"/>
        <v>180.57211248573395</v>
      </c>
      <c r="AR45" s="9">
        <v>-90.261899999999997</v>
      </c>
      <c r="AS45">
        <f t="shared" si="8"/>
        <v>1.1701602682062828</v>
      </c>
    </row>
    <row r="46" spans="1:45">
      <c r="A46">
        <f>Strains!A40</f>
        <v>39</v>
      </c>
      <c r="B46">
        <f>Strains!B40</f>
        <v>39</v>
      </c>
      <c r="C46">
        <f>Strains!C40</f>
        <v>980051</v>
      </c>
      <c r="D46">
        <f>Strains!D40</f>
        <v>41645.293206828705</v>
      </c>
      <c r="E46">
        <f>Strains!E40</f>
        <v>71.88</v>
      </c>
      <c r="F46">
        <f>Strains!F40</f>
        <v>35.94</v>
      </c>
      <c r="G46">
        <f>Strains!G40</f>
        <v>-45</v>
      </c>
      <c r="H46">
        <f>Strains!H40</f>
        <v>-90.2</v>
      </c>
      <c r="I46">
        <f>Strains!I40</f>
        <v>17</v>
      </c>
      <c r="J46">
        <f>Strains!J40</f>
        <v>-22.95</v>
      </c>
      <c r="K46">
        <f>Strains!K40</f>
        <v>-20.815000000000001</v>
      </c>
      <c r="L46">
        <f>Strains!L40</f>
        <v>12</v>
      </c>
      <c r="M46">
        <f>Strains!M40</f>
        <v>0</v>
      </c>
      <c r="N46" t="str">
        <f>Strains!N40</f>
        <v>OFF</v>
      </c>
      <c r="O46">
        <f>Strains!O40</f>
        <v>32</v>
      </c>
      <c r="P46">
        <f>Strains!P40</f>
        <v>800000</v>
      </c>
      <c r="Q46">
        <f>Strains!Q40</f>
        <v>3921</v>
      </c>
      <c r="R46">
        <f>Strains!R40</f>
        <v>802</v>
      </c>
      <c r="S46">
        <f>Strains!S40</f>
        <v>443</v>
      </c>
      <c r="T46">
        <f>Strains!T40</f>
        <v>2.3359040107693474</v>
      </c>
      <c r="U46">
        <f>Strains!U40</f>
        <v>0.21001765312446197</v>
      </c>
      <c r="V46">
        <f>Strains!V40</f>
        <v>-89.963401512108433</v>
      </c>
      <c r="W46">
        <f>Strains!W40</f>
        <v>3.5059168895356298E-2</v>
      </c>
      <c r="X46">
        <f>Strains!X40</f>
        <v>0.82521624431451057</v>
      </c>
      <c r="Y46">
        <f>Strains!Y40</f>
        <v>9.0911613834538538E-2</v>
      </c>
      <c r="Z46">
        <f>Strains!Z40</f>
        <v>5.620333450388963</v>
      </c>
      <c r="AA46">
        <f>Strains!AA40</f>
        <v>0.13604525796435524</v>
      </c>
      <c r="AB46">
        <f>Strains!AB40</f>
        <v>0.27926806626929451</v>
      </c>
      <c r="AC46">
        <f>Strains!AC40</f>
        <v>6.9710001761090448E-2</v>
      </c>
      <c r="AD46">
        <f>Strains!AD40</f>
        <v>1.2892879092951048</v>
      </c>
      <c r="AG46" s="1" t="s">
        <v>201</v>
      </c>
      <c r="AH46" s="1">
        <v>2.5</v>
      </c>
      <c r="AI46" s="1">
        <f t="shared" si="2"/>
        <v>-12</v>
      </c>
      <c r="AJ46" s="9">
        <f t="shared" si="3"/>
        <v>-89.963401512108433</v>
      </c>
      <c r="AK46" s="9">
        <f t="shared" si="3"/>
        <v>3.5059168895356298E-2</v>
      </c>
      <c r="AL46" s="9">
        <f t="shared" si="3"/>
        <v>0.82521624431451057</v>
      </c>
      <c r="AM46" s="9">
        <f t="shared" si="3"/>
        <v>9.0911613834538538E-2</v>
      </c>
      <c r="AN46">
        <f t="shared" si="4"/>
        <v>1.1731981140653316</v>
      </c>
      <c r="AO46">
        <f t="shared" si="5"/>
        <v>3.5835882524382079E-4</v>
      </c>
      <c r="AP46" s="10">
        <f t="shared" si="6"/>
        <v>2596.0938356806614</v>
      </c>
      <c r="AQ46" s="10">
        <f t="shared" si="7"/>
        <v>314.14799096001889</v>
      </c>
      <c r="AR46" s="9">
        <v>-90.261899999999997</v>
      </c>
      <c r="AS46">
        <f t="shared" si="8"/>
        <v>1.1701602682062828</v>
      </c>
    </row>
    <row r="47" spans="1:45">
      <c r="A47">
        <f>Strains!A41</f>
        <v>40</v>
      </c>
      <c r="B47">
        <f>Strains!B41</f>
        <v>40</v>
      </c>
      <c r="C47">
        <f>Strains!C41</f>
        <v>980051</v>
      </c>
      <c r="D47">
        <f>Strains!D41</f>
        <v>41645.338677430555</v>
      </c>
      <c r="E47">
        <f>Strains!E41</f>
        <v>71.88</v>
      </c>
      <c r="F47">
        <f>Strains!F41</f>
        <v>35.94</v>
      </c>
      <c r="G47">
        <f>Strains!G41</f>
        <v>-45</v>
      </c>
      <c r="H47">
        <f>Strains!H41</f>
        <v>-90.2</v>
      </c>
      <c r="I47">
        <f>Strains!I41</f>
        <v>17</v>
      </c>
      <c r="J47">
        <f>Strains!J41</f>
        <v>-22.95</v>
      </c>
      <c r="K47">
        <f>Strains!K41</f>
        <v>-20.619</v>
      </c>
      <c r="L47">
        <f>Strains!L41</f>
        <v>9</v>
      </c>
      <c r="M47">
        <f>Strains!M41</f>
        <v>0</v>
      </c>
      <c r="N47" t="str">
        <f>Strains!N41</f>
        <v>OFF</v>
      </c>
      <c r="O47">
        <f>Strains!O41</f>
        <v>32</v>
      </c>
      <c r="P47">
        <f>Strains!P41</f>
        <v>800000</v>
      </c>
      <c r="Q47">
        <f>Strains!Q41</f>
        <v>3932</v>
      </c>
      <c r="R47">
        <f>Strains!R41</f>
        <v>752</v>
      </c>
      <c r="S47">
        <f>Strains!S41</f>
        <v>435</v>
      </c>
      <c r="T47">
        <f>Strains!T41</f>
        <v>2.8241973396239448</v>
      </c>
      <c r="U47">
        <f>Strains!U41</f>
        <v>0.22707122652456932</v>
      </c>
      <c r="V47">
        <f>Strains!V41</f>
        <v>-90.074536007777439</v>
      </c>
      <c r="W47">
        <f>Strains!W41</f>
        <v>4.1656832481254638E-2</v>
      </c>
      <c r="X47">
        <f>Strains!X41</f>
        <v>1.0813494559030505</v>
      </c>
      <c r="Y47">
        <f>Strains!Y41</f>
        <v>0.11698967944001247</v>
      </c>
      <c r="Z47">
        <f>Strains!Z41</f>
        <v>7.0136825017336548</v>
      </c>
      <c r="AA47">
        <f>Strains!AA41</f>
        <v>0.19972765260001923</v>
      </c>
      <c r="AB47">
        <f>Strains!AB41</f>
        <v>0.43817833359951924</v>
      </c>
      <c r="AC47">
        <f>Strains!AC41</f>
        <v>8.8344197360920904E-2</v>
      </c>
      <c r="AD47">
        <f>Strains!AD41</f>
        <v>1.1778617202647106</v>
      </c>
      <c r="AG47" s="1" t="s">
        <v>201</v>
      </c>
      <c r="AH47" s="1">
        <v>2.5</v>
      </c>
      <c r="AI47" s="1">
        <f t="shared" si="2"/>
        <v>-9</v>
      </c>
      <c r="AJ47" s="9">
        <f t="shared" si="3"/>
        <v>-90.074536007777439</v>
      </c>
      <c r="AK47" s="9">
        <f t="shared" si="3"/>
        <v>4.1656832481254638E-2</v>
      </c>
      <c r="AL47" s="9">
        <f t="shared" si="3"/>
        <v>1.0813494559030505</v>
      </c>
      <c r="AM47" s="9">
        <f t="shared" si="3"/>
        <v>0.11698967944001247</v>
      </c>
      <c r="AN47">
        <f t="shared" si="4"/>
        <v>1.1720643175794683</v>
      </c>
      <c r="AO47">
        <f t="shared" si="5"/>
        <v>4.2459783165882392E-4</v>
      </c>
      <c r="AP47" s="10">
        <f t="shared" si="6"/>
        <v>1626.9178842662986</v>
      </c>
      <c r="AQ47" s="10">
        <f t="shared" si="7"/>
        <v>368.26815565469451</v>
      </c>
      <c r="AR47" s="9">
        <v>-90.26187097626881</v>
      </c>
      <c r="AS47">
        <f t="shared" si="8"/>
        <v>1.1701605624329829</v>
      </c>
    </row>
    <row r="48" spans="1:45">
      <c r="A48">
        <f>Strains!A42</f>
        <v>41</v>
      </c>
      <c r="B48">
        <f>Strains!B42</f>
        <v>41</v>
      </c>
      <c r="C48">
        <f>Strains!C42</f>
        <v>980051</v>
      </c>
      <c r="D48">
        <f>Strains!D42</f>
        <v>41645.384285763888</v>
      </c>
      <c r="E48">
        <f>Strains!E42</f>
        <v>71.88</v>
      </c>
      <c r="F48">
        <f>Strains!F42</f>
        <v>35.94</v>
      </c>
      <c r="G48">
        <f>Strains!G42</f>
        <v>-45</v>
      </c>
      <c r="H48">
        <f>Strains!H42</f>
        <v>-90.2</v>
      </c>
      <c r="I48">
        <f>Strains!I42</f>
        <v>17</v>
      </c>
      <c r="J48">
        <f>Strains!J42</f>
        <v>-22.95</v>
      </c>
      <c r="K48">
        <f>Strains!K42</f>
        <v>-20.834</v>
      </c>
      <c r="L48">
        <f>Strains!L42</f>
        <v>6</v>
      </c>
      <c r="M48">
        <f>Strains!M42</f>
        <v>0</v>
      </c>
      <c r="N48" t="str">
        <f>Strains!N42</f>
        <v>OFF</v>
      </c>
      <c r="O48">
        <f>Strains!O42</f>
        <v>32</v>
      </c>
      <c r="P48">
        <f>Strains!P42</f>
        <v>800000</v>
      </c>
      <c r="Q48">
        <f>Strains!Q42</f>
        <v>3949</v>
      </c>
      <c r="R48">
        <f>Strains!R42</f>
        <v>733</v>
      </c>
      <c r="S48">
        <f>Strains!S42</f>
        <v>440</v>
      </c>
      <c r="T48">
        <f>Strains!T42</f>
        <v>2.2684118991363467</v>
      </c>
      <c r="U48">
        <f>Strains!U42</f>
        <v>0.19340241289495305</v>
      </c>
      <c r="V48">
        <f>Strains!V42</f>
        <v>-90.060883795855361</v>
      </c>
      <c r="W48">
        <f>Strains!W42</f>
        <v>4.3584831634952928E-2</v>
      </c>
      <c r="X48">
        <f>Strains!X42</f>
        <v>1.057703645231258</v>
      </c>
      <c r="Y48">
        <f>Strains!Y42</f>
        <v>0.1204124978519738</v>
      </c>
      <c r="Z48">
        <f>Strains!Z42</f>
        <v>6.9659664458339652</v>
      </c>
      <c r="AA48">
        <f>Strains!AA42</f>
        <v>0.16664244595356437</v>
      </c>
      <c r="AB48">
        <f>Strains!AB42</f>
        <v>0.5004266084656066</v>
      </c>
      <c r="AC48">
        <f>Strains!AC42</f>
        <v>7.5754703855846595E-2</v>
      </c>
      <c r="AD48">
        <f>Strains!AD42</f>
        <v>1.0281748418633265</v>
      </c>
      <c r="AG48" s="1" t="s">
        <v>197</v>
      </c>
      <c r="AH48" s="1">
        <v>2.5</v>
      </c>
      <c r="AI48" s="1">
        <f t="shared" si="2"/>
        <v>-6</v>
      </c>
      <c r="AJ48" s="9">
        <f t="shared" si="3"/>
        <v>-90.060883795855361</v>
      </c>
      <c r="AK48" s="9">
        <f t="shared" si="3"/>
        <v>4.3584831634952928E-2</v>
      </c>
      <c r="AL48" s="9">
        <f t="shared" si="3"/>
        <v>1.057703645231258</v>
      </c>
      <c r="AM48" s="9">
        <f t="shared" si="3"/>
        <v>0.1204124978519738</v>
      </c>
      <c r="AN48">
        <f t="shared" si="4"/>
        <v>1.1722034202672342</v>
      </c>
      <c r="AO48">
        <f t="shared" si="5"/>
        <v>4.4441928117211482E-4</v>
      </c>
      <c r="AP48" s="10">
        <f t="shared" si="6"/>
        <v>1036.6683620957201</v>
      </c>
      <c r="AQ48" s="10">
        <f t="shared" si="7"/>
        <v>383.37666229180832</v>
      </c>
      <c r="AR48" s="9">
        <v>-90.180189138247357</v>
      </c>
      <c r="AS48">
        <f t="shared" si="8"/>
        <v>1.1709894925080047</v>
      </c>
    </row>
    <row r="49" spans="1:45">
      <c r="A49">
        <f>Strains!A43</f>
        <v>42</v>
      </c>
      <c r="B49">
        <f>Strains!B43</f>
        <v>42</v>
      </c>
      <c r="C49">
        <f>Strains!C43</f>
        <v>980051</v>
      </c>
      <c r="D49">
        <f>Strains!D43</f>
        <v>41645.43009490741</v>
      </c>
      <c r="E49">
        <f>Strains!E43</f>
        <v>71.88</v>
      </c>
      <c r="F49">
        <f>Strains!F43</f>
        <v>35.94</v>
      </c>
      <c r="G49">
        <f>Strains!G43</f>
        <v>-45</v>
      </c>
      <c r="H49">
        <f>Strains!H43</f>
        <v>-90.2</v>
      </c>
      <c r="I49">
        <f>Strains!I43</f>
        <v>17</v>
      </c>
      <c r="J49">
        <f>Strains!J43</f>
        <v>-22.95</v>
      </c>
      <c r="K49">
        <f>Strains!K43</f>
        <v>-21.065999999999999</v>
      </c>
      <c r="L49">
        <f>Strains!L43</f>
        <v>3</v>
      </c>
      <c r="M49">
        <f>Strains!M43</f>
        <v>0</v>
      </c>
      <c r="N49" t="str">
        <f>Strains!N43</f>
        <v>OFF</v>
      </c>
      <c r="O49">
        <f>Strains!O43</f>
        <v>32</v>
      </c>
      <c r="P49">
        <f>Strains!P43</f>
        <v>800000</v>
      </c>
      <c r="Q49">
        <f>Strains!Q43</f>
        <v>3948</v>
      </c>
      <c r="R49">
        <f>Strains!R43</f>
        <v>762</v>
      </c>
      <c r="S49">
        <f>Strains!S43</f>
        <v>448</v>
      </c>
      <c r="T49">
        <f>Strains!T43</f>
        <v>2.6148178299763476</v>
      </c>
      <c r="U49">
        <f>Strains!U43</f>
        <v>0.22280422669326611</v>
      </c>
      <c r="V49">
        <f>Strains!V43</f>
        <v>-90.058310456542713</v>
      </c>
      <c r="W49">
        <f>Strains!W43</f>
        <v>4.0538795536516591E-2</v>
      </c>
      <c r="X49">
        <f>Strains!X43</f>
        <v>0.99924419784809171</v>
      </c>
      <c r="Y49">
        <f>Strains!Y43</f>
        <v>0.11020058470349625</v>
      </c>
      <c r="Z49">
        <f>Strains!Z43</f>
        <v>6.5897401796678459</v>
      </c>
      <c r="AA49">
        <f>Strains!AA43</f>
        <v>0.17701264056473381</v>
      </c>
      <c r="AB49">
        <f>Strains!AB43</f>
        <v>0.41450035809771996</v>
      </c>
      <c r="AC49">
        <f>Strains!AC43</f>
        <v>8.2489547816408368E-2</v>
      </c>
      <c r="AD49">
        <f>Strains!AD43</f>
        <v>1.2207267646183622</v>
      </c>
      <c r="AG49" s="1" t="s">
        <v>197</v>
      </c>
      <c r="AH49" s="1">
        <v>2.5</v>
      </c>
      <c r="AI49" s="1">
        <f t="shared" si="2"/>
        <v>-3</v>
      </c>
      <c r="AJ49" s="9">
        <f t="shared" si="3"/>
        <v>-90.058310456542713</v>
      </c>
      <c r="AK49" s="9">
        <f t="shared" si="3"/>
        <v>4.0538795536516591E-2</v>
      </c>
      <c r="AL49" s="9">
        <f t="shared" si="3"/>
        <v>0.99924419784809171</v>
      </c>
      <c r="AM49" s="9">
        <f t="shared" si="3"/>
        <v>0.11020058470349625</v>
      </c>
      <c r="AN49">
        <f t="shared" si="4"/>
        <v>1.1722296456403745</v>
      </c>
      <c r="AO49">
        <f t="shared" si="5"/>
        <v>4.1337126665630386E-4</v>
      </c>
      <c r="AP49" s="10">
        <f t="shared" si="6"/>
        <v>1059.0642702640014</v>
      </c>
      <c r="AQ49" s="10">
        <f t="shared" si="7"/>
        <v>356.85111130182281</v>
      </c>
      <c r="AR49" s="9">
        <v>-90.180189138247357</v>
      </c>
      <c r="AS49">
        <f t="shared" si="8"/>
        <v>1.1709894925080047</v>
      </c>
    </row>
    <row r="50" spans="1:45">
      <c r="A50">
        <f>Strains!A44</f>
        <v>43</v>
      </c>
      <c r="B50">
        <f>Strains!B44</f>
        <v>43</v>
      </c>
      <c r="C50">
        <f>Strains!C44</f>
        <v>980051</v>
      </c>
      <c r="D50">
        <f>Strains!D44</f>
        <v>41645.475889467591</v>
      </c>
      <c r="E50">
        <f>Strains!E44</f>
        <v>71.88</v>
      </c>
      <c r="F50">
        <f>Strains!F44</f>
        <v>35.94</v>
      </c>
      <c r="G50">
        <f>Strains!G44</f>
        <v>-45</v>
      </c>
      <c r="H50">
        <f>Strains!H44</f>
        <v>-90.2</v>
      </c>
      <c r="I50">
        <f>Strains!I44</f>
        <v>17</v>
      </c>
      <c r="J50">
        <f>Strains!J44</f>
        <v>-22.95</v>
      </c>
      <c r="K50">
        <f>Strains!K44</f>
        <v>-21.064</v>
      </c>
      <c r="L50">
        <f>Strains!L44</f>
        <v>0</v>
      </c>
      <c r="M50">
        <f>Strains!M44</f>
        <v>0</v>
      </c>
      <c r="N50" t="str">
        <f>Strains!N44</f>
        <v>OFF</v>
      </c>
      <c r="O50">
        <f>Strains!O44</f>
        <v>32</v>
      </c>
      <c r="P50">
        <f>Strains!P44</f>
        <v>800000</v>
      </c>
      <c r="Q50">
        <f>Strains!Q44</f>
        <v>3964</v>
      </c>
      <c r="R50">
        <f>Strains!R44</f>
        <v>739</v>
      </c>
      <c r="S50">
        <f>Strains!S44</f>
        <v>433</v>
      </c>
      <c r="T50">
        <f>Strains!T44</f>
        <v>2.5461989701049812</v>
      </c>
      <c r="U50">
        <f>Strains!U44</f>
        <v>0.25757561889891745</v>
      </c>
      <c r="V50">
        <f>Strains!V44</f>
        <v>-90.129922791199689</v>
      </c>
      <c r="W50">
        <f>Strains!W44</f>
        <v>5.1873970444040407E-2</v>
      </c>
      <c r="X50">
        <f>Strains!X44</f>
        <v>1.0787396678017054</v>
      </c>
      <c r="Y50">
        <f>Strains!Y44</f>
        <v>0.1464396730156575</v>
      </c>
      <c r="Z50">
        <f>Strains!Z44</f>
        <v>6.8143311293066198</v>
      </c>
      <c r="AA50">
        <f>Strains!AA44</f>
        <v>0.23514307349364055</v>
      </c>
      <c r="AB50">
        <f>Strains!AB44</f>
        <v>0.54810941842740957</v>
      </c>
      <c r="AC50">
        <f>Strains!AC44</f>
        <v>0.10078592542878291</v>
      </c>
      <c r="AD50">
        <f>Strains!AD44</f>
        <v>1.3475731410059075</v>
      </c>
      <c r="AG50" s="1" t="s">
        <v>197</v>
      </c>
      <c r="AH50" s="1">
        <v>2.5</v>
      </c>
      <c r="AI50" s="1">
        <f t="shared" si="2"/>
        <v>0</v>
      </c>
      <c r="AJ50" s="9">
        <f t="shared" si="3"/>
        <v>-90.129922791199689</v>
      </c>
      <c r="AK50" s="9">
        <f t="shared" si="3"/>
        <v>5.1873970444040407E-2</v>
      </c>
      <c r="AL50" s="9">
        <f t="shared" si="3"/>
        <v>1.0787396678017054</v>
      </c>
      <c r="AM50" s="9">
        <f t="shared" si="3"/>
        <v>0.1464396730156575</v>
      </c>
      <c r="AN50">
        <f t="shared" si="4"/>
        <v>1.1715004894306937</v>
      </c>
      <c r="AO50">
        <f t="shared" si="5"/>
        <v>5.2804405087525375E-4</v>
      </c>
      <c r="AP50" s="10">
        <f t="shared" si="6"/>
        <v>436.38045085667966</v>
      </c>
      <c r="AQ50" s="10">
        <f t="shared" si="7"/>
        <v>453.35123694625076</v>
      </c>
      <c r="AR50" s="9">
        <v>-90.180189138247357</v>
      </c>
      <c r="AS50">
        <f t="shared" si="8"/>
        <v>1.1709894925080047</v>
      </c>
    </row>
    <row r="51" spans="1:45">
      <c r="A51">
        <f>Strains!A45</f>
        <v>44</v>
      </c>
      <c r="B51">
        <f>Strains!B45</f>
        <v>44</v>
      </c>
      <c r="C51">
        <f>Strains!C45</f>
        <v>980051</v>
      </c>
      <c r="D51">
        <f>Strains!D45</f>
        <v>41645.521865393515</v>
      </c>
      <c r="E51">
        <f>Strains!E45</f>
        <v>71.88</v>
      </c>
      <c r="F51">
        <f>Strains!F45</f>
        <v>35.94</v>
      </c>
      <c r="G51">
        <f>Strains!G45</f>
        <v>-45</v>
      </c>
      <c r="H51">
        <f>Strains!H45</f>
        <v>-90.2</v>
      </c>
      <c r="I51">
        <f>Strains!I45</f>
        <v>17</v>
      </c>
      <c r="J51">
        <f>Strains!J45</f>
        <v>-22.95</v>
      </c>
      <c r="K51">
        <f>Strains!K45</f>
        <v>-20.927</v>
      </c>
      <c r="L51">
        <f>Strains!L45</f>
        <v>-3</v>
      </c>
      <c r="M51">
        <f>Strains!M45</f>
        <v>0</v>
      </c>
      <c r="N51" t="str">
        <f>Strains!N45</f>
        <v>OFF</v>
      </c>
      <c r="O51">
        <f>Strains!O45</f>
        <v>32</v>
      </c>
      <c r="P51">
        <f>Strains!P45</f>
        <v>800000</v>
      </c>
      <c r="Q51">
        <f>Strains!Q45</f>
        <v>3981</v>
      </c>
      <c r="R51">
        <f>Strains!R45</f>
        <v>810</v>
      </c>
      <c r="S51">
        <f>Strains!S45</f>
        <v>431</v>
      </c>
      <c r="T51">
        <f>Strains!T45</f>
        <v>2.436864535491587</v>
      </c>
      <c r="U51">
        <f>Strains!U45</f>
        <v>0.16211783940169427</v>
      </c>
      <c r="V51">
        <f>Strains!V45</f>
        <v>-90.065164728292658</v>
      </c>
      <c r="W51">
        <f>Strains!W45</f>
        <v>2.5260318962581071E-2</v>
      </c>
      <c r="X51">
        <f>Strains!X45</f>
        <v>0.80833958289815644</v>
      </c>
      <c r="Y51">
        <f>Strains!Y45</f>
        <v>6.5427434929667003E-2</v>
      </c>
      <c r="Z51">
        <f>Strains!Z45</f>
        <v>5.3583020944592485</v>
      </c>
      <c r="AA51">
        <f>Strains!AA45</f>
        <v>0.10627006091022283</v>
      </c>
      <c r="AB51">
        <f>Strains!AB45</f>
        <v>0.3998181260373041</v>
      </c>
      <c r="AC51">
        <f>Strains!AC45</f>
        <v>5.2393674913090944E-2</v>
      </c>
      <c r="AD51">
        <f>Strains!AD45</f>
        <v>0.99893014787931567</v>
      </c>
      <c r="AG51" s="1" t="s">
        <v>197</v>
      </c>
      <c r="AH51" s="1">
        <v>2.5</v>
      </c>
      <c r="AI51" s="1">
        <f t="shared" si="2"/>
        <v>3</v>
      </c>
      <c r="AJ51" s="9">
        <f t="shared" ref="AJ51:AM56" si="9">V51</f>
        <v>-90.065164728292658</v>
      </c>
      <c r="AK51" s="9">
        <f t="shared" si="9"/>
        <v>2.5260318962581071E-2</v>
      </c>
      <c r="AL51" s="9">
        <f t="shared" si="9"/>
        <v>0.80833958289815644</v>
      </c>
      <c r="AM51" s="9">
        <f t="shared" si="9"/>
        <v>6.5427434929667003E-2</v>
      </c>
      <c r="AN51">
        <f t="shared" ref="AN51:AN52" si="10">ABS(lambda/2/SIN(RADIANS(AJ51-phi0)/2))</f>
        <v>1.1721597964084962</v>
      </c>
      <c r="AO51">
        <f t="shared" ref="AO51:AO52" si="11">ABS(lambda/2/SIN(RADIANS(AJ51+AK51-phi0)/2))-AN51</f>
        <v>2.5748009615034206E-4</v>
      </c>
      <c r="AP51" s="10">
        <f t="shared" si="6"/>
        <v>999.41451907054898</v>
      </c>
      <c r="AQ51" s="10">
        <f t="shared" si="7"/>
        <v>223.19870472480557</v>
      </c>
      <c r="AR51" s="9">
        <v>-90.180189138247357</v>
      </c>
      <c r="AS51">
        <f t="shared" ref="AS51:AS52" si="12">ABS(lambda/2/SIN(RADIANS(AR51-phi0)/2))</f>
        <v>1.1709894925080047</v>
      </c>
    </row>
    <row r="52" spans="1:45">
      <c r="A52">
        <f>Strains!A46</f>
        <v>45</v>
      </c>
      <c r="B52">
        <f>Strains!B46</f>
        <v>45</v>
      </c>
      <c r="C52">
        <f>Strains!C46</f>
        <v>980051</v>
      </c>
      <c r="D52">
        <f>Strains!D46</f>
        <v>41645.568066435182</v>
      </c>
      <c r="E52">
        <f>Strains!E46</f>
        <v>71.88</v>
      </c>
      <c r="F52">
        <f>Strains!F46</f>
        <v>35.94</v>
      </c>
      <c r="G52">
        <f>Strains!G46</f>
        <v>-45</v>
      </c>
      <c r="H52">
        <f>Strains!H46</f>
        <v>-90.2</v>
      </c>
      <c r="I52">
        <f>Strains!I46</f>
        <v>17</v>
      </c>
      <c r="J52">
        <f>Strains!J46</f>
        <v>-22.95</v>
      </c>
      <c r="K52">
        <f>Strains!K46</f>
        <v>-20.54</v>
      </c>
      <c r="L52">
        <f>Strains!L46</f>
        <v>-6</v>
      </c>
      <c r="M52">
        <f>Strains!M46</f>
        <v>0</v>
      </c>
      <c r="N52" t="str">
        <f>Strains!N46</f>
        <v>OFF</v>
      </c>
      <c r="O52">
        <f>Strains!O46</f>
        <v>32</v>
      </c>
      <c r="P52">
        <f>Strains!P46</f>
        <v>800000</v>
      </c>
      <c r="Q52">
        <f>Strains!Q46</f>
        <v>3986</v>
      </c>
      <c r="R52">
        <f>Strains!R46</f>
        <v>743</v>
      </c>
      <c r="S52">
        <f>Strains!S46</f>
        <v>394</v>
      </c>
      <c r="T52">
        <f>Strains!T46</f>
        <v>2.5077992033818428</v>
      </c>
      <c r="U52">
        <f>Strains!U46</f>
        <v>0.21256997227801144</v>
      </c>
      <c r="V52">
        <f>Strains!V46</f>
        <v>-90.167541205128146</v>
      </c>
      <c r="W52">
        <f>Strains!W46</f>
        <v>4.1671304322141993E-2</v>
      </c>
      <c r="X52">
        <f>Strains!X46</f>
        <v>1.0351638078315986</v>
      </c>
      <c r="Y52">
        <f>Strains!Y46</f>
        <v>0.11742736755852615</v>
      </c>
      <c r="Z52">
        <f>Strains!Z46</f>
        <v>6.6743781938174882</v>
      </c>
      <c r="AA52">
        <f>Strains!AA46</f>
        <v>0.19289643314476926</v>
      </c>
      <c r="AB52">
        <f>Strains!AB46</f>
        <v>0.51953513803160278</v>
      </c>
      <c r="AC52">
        <f>Strains!AC46</f>
        <v>8.2142786016544872E-2</v>
      </c>
      <c r="AD52">
        <f>Strains!AD46</f>
        <v>1.1388730876355388</v>
      </c>
      <c r="AG52" s="1" t="s">
        <v>197</v>
      </c>
      <c r="AH52" s="1">
        <v>2.5</v>
      </c>
      <c r="AI52" s="1">
        <f t="shared" si="2"/>
        <v>6</v>
      </c>
      <c r="AJ52" s="9">
        <f t="shared" si="9"/>
        <v>-90.167541205128146</v>
      </c>
      <c r="AK52" s="9">
        <f t="shared" si="9"/>
        <v>4.1671304322141993E-2</v>
      </c>
      <c r="AL52" s="9">
        <f t="shared" si="9"/>
        <v>1.0351638078315986</v>
      </c>
      <c r="AM52" s="9">
        <f t="shared" si="9"/>
        <v>0.11742736755852615</v>
      </c>
      <c r="AN52">
        <f t="shared" si="10"/>
        <v>1.1711180054962005</v>
      </c>
      <c r="AO52">
        <f t="shared" si="11"/>
        <v>4.2371400243834678E-4</v>
      </c>
      <c r="AP52" s="10">
        <f t="shared" si="6"/>
        <v>352.74498655513412</v>
      </c>
      <c r="AQ52" s="10">
        <f t="shared" si="7"/>
        <v>363.87388765113099</v>
      </c>
      <c r="AR52" s="9">
        <v>-90.208198621577409</v>
      </c>
      <c r="AS52">
        <f t="shared" si="12"/>
        <v>1.1707050451607852</v>
      </c>
    </row>
    <row r="53" spans="1:45">
      <c r="A53">
        <f>Strains!A47</f>
        <v>46</v>
      </c>
      <c r="B53">
        <f>Strains!B47</f>
        <v>46</v>
      </c>
      <c r="C53">
        <f>Strains!C47</f>
        <v>980051</v>
      </c>
      <c r="D53">
        <f>Strains!D47</f>
        <v>41645.614293634259</v>
      </c>
      <c r="E53">
        <f>Strains!E47</f>
        <v>71.88</v>
      </c>
      <c r="F53">
        <f>Strains!F47</f>
        <v>35.94</v>
      </c>
      <c r="G53">
        <f>Strains!G47</f>
        <v>-45</v>
      </c>
      <c r="H53">
        <f>Strains!H47</f>
        <v>-90.2</v>
      </c>
      <c r="I53">
        <f>Strains!I47</f>
        <v>17</v>
      </c>
      <c r="J53">
        <f>Strains!J47</f>
        <v>-22.95</v>
      </c>
      <c r="K53">
        <f>Strains!K47</f>
        <v>-20.263999999999999</v>
      </c>
      <c r="L53">
        <f>Strains!L47</f>
        <v>-9</v>
      </c>
      <c r="M53">
        <f>Strains!M47</f>
        <v>0</v>
      </c>
      <c r="N53" t="str">
        <f>Strains!N47</f>
        <v>OFF</v>
      </c>
      <c r="O53">
        <f>Strains!O47</f>
        <v>32</v>
      </c>
      <c r="P53">
        <f>Strains!P47</f>
        <v>800000</v>
      </c>
      <c r="Q53">
        <f>Strains!Q47</f>
        <v>4013</v>
      </c>
      <c r="R53">
        <f>Strains!R47</f>
        <v>822</v>
      </c>
      <c r="S53">
        <f>Strains!S47</f>
        <v>430</v>
      </c>
      <c r="T53">
        <f>Strains!T47</f>
        <v>2.7860164642300704</v>
      </c>
      <c r="U53">
        <f>Strains!U47</f>
        <v>0.21914823173431319</v>
      </c>
      <c r="V53">
        <f>Strains!V47</f>
        <v>-90.014170298226105</v>
      </c>
      <c r="W53">
        <f>Strains!W47</f>
        <v>3.347520812643083E-2</v>
      </c>
      <c r="X53">
        <f>Strains!X47</f>
        <v>0.90252240060652267</v>
      </c>
      <c r="Y53">
        <f>Strains!Y47</f>
        <v>8.8375203233324151E-2</v>
      </c>
      <c r="Z53">
        <f>Strains!Z47</f>
        <v>5.9744265252514568</v>
      </c>
      <c r="AA53">
        <f>Strains!AA47</f>
        <v>0.15209761704651023</v>
      </c>
      <c r="AB53">
        <f>Strains!AB47</f>
        <v>0.44133499323387876</v>
      </c>
      <c r="AC53">
        <f>Strains!AC47</f>
        <v>7.5396595939452943E-2</v>
      </c>
      <c r="AD53">
        <f>Strains!AD47</f>
        <v>1.2557179687213673</v>
      </c>
      <c r="AG53" s="1" t="s">
        <v>201</v>
      </c>
      <c r="AH53" s="1">
        <v>2.5</v>
      </c>
      <c r="AI53" s="1">
        <f t="shared" si="2"/>
        <v>9</v>
      </c>
      <c r="AJ53" s="9">
        <f t="shared" si="9"/>
        <v>-90.014170298226105</v>
      </c>
      <c r="AK53" s="9">
        <f t="shared" si="9"/>
        <v>3.347520812643083E-2</v>
      </c>
      <c r="AL53" s="9">
        <f t="shared" si="9"/>
        <v>0.90252240060652267</v>
      </c>
      <c r="AM53" s="9">
        <f t="shared" si="9"/>
        <v>8.8375203233324151E-2</v>
      </c>
      <c r="AN53">
        <f t="shared" ref="AN53:AN56" si="13">ABS(lambda/2/SIN(RADIANS(AJ53-phi0)/2))</f>
        <v>1.1726797609515873</v>
      </c>
      <c r="AO53">
        <f t="shared" ref="AO53:AO56" si="14">ABS(lambda/2/SIN(RADIANS(AJ53+AK53-phi0)/2))-AN53</f>
        <v>3.4170707299541192E-4</v>
      </c>
      <c r="AP53" s="10">
        <f t="shared" si="6"/>
        <v>2153.1176658104969</v>
      </c>
      <c r="AQ53" s="10">
        <f t="shared" si="7"/>
        <v>298.67161639974029</v>
      </c>
      <c r="AR53" s="9">
        <v>-90.261899999999997</v>
      </c>
      <c r="AS53">
        <f t="shared" ref="AS53:AS56" si="15">ABS(lambda/2/SIN(RADIANS(AR53-phi0)/2))</f>
        <v>1.1701602682062828</v>
      </c>
    </row>
    <row r="54" spans="1:45">
      <c r="A54">
        <f>Strains!A48</f>
        <v>47</v>
      </c>
      <c r="B54">
        <f>Strains!B48</f>
        <v>47</v>
      </c>
      <c r="C54">
        <f>Strains!C48</f>
        <v>980051</v>
      </c>
      <c r="D54">
        <f>Strains!D48</f>
        <v>41645.660830555556</v>
      </c>
      <c r="E54">
        <f>Strains!E48</f>
        <v>71.88</v>
      </c>
      <c r="F54">
        <f>Strains!F48</f>
        <v>35.94</v>
      </c>
      <c r="G54">
        <f>Strains!G48</f>
        <v>-45</v>
      </c>
      <c r="H54">
        <f>Strains!H48</f>
        <v>-90.2</v>
      </c>
      <c r="I54">
        <f>Strains!I48</f>
        <v>17</v>
      </c>
      <c r="J54">
        <f>Strains!J48</f>
        <v>-22.95</v>
      </c>
      <c r="K54">
        <f>Strains!K48</f>
        <v>-20.367000000000001</v>
      </c>
      <c r="L54">
        <f>Strains!L48</f>
        <v>-12</v>
      </c>
      <c r="M54">
        <f>Strains!M48</f>
        <v>0</v>
      </c>
      <c r="N54" t="str">
        <f>Strains!N48</f>
        <v>OFF</v>
      </c>
      <c r="O54">
        <f>Strains!O48</f>
        <v>32</v>
      </c>
      <c r="P54">
        <f>Strains!P48</f>
        <v>800000</v>
      </c>
      <c r="Q54">
        <f>Strains!Q48</f>
        <v>4027</v>
      </c>
      <c r="R54">
        <f>Strains!R48</f>
        <v>820</v>
      </c>
      <c r="S54">
        <f>Strains!S48</f>
        <v>413</v>
      </c>
      <c r="T54">
        <f>Strains!T48</f>
        <v>2.6599676008810973</v>
      </c>
      <c r="U54">
        <f>Strains!U48</f>
        <v>0.20165224784734337</v>
      </c>
      <c r="V54">
        <f>Strains!V48</f>
        <v>-90.009501642857884</v>
      </c>
      <c r="W54">
        <f>Strains!W48</f>
        <v>2.9694361963241558E-2</v>
      </c>
      <c r="X54">
        <f>Strains!X48</f>
        <v>0.82784693512761176</v>
      </c>
      <c r="Y54">
        <f>Strains!Y48</f>
        <v>7.6312566998264025E-2</v>
      </c>
      <c r="Z54">
        <f>Strains!Z48</f>
        <v>5.5704234265746475</v>
      </c>
      <c r="AA54">
        <f>Strains!AA48</f>
        <v>0.13106231957618744</v>
      </c>
      <c r="AB54">
        <f>Strains!AB48</f>
        <v>0.35178955985613042</v>
      </c>
      <c r="AC54">
        <f>Strains!AC48</f>
        <v>6.594295271096573E-2</v>
      </c>
      <c r="AD54">
        <f>Strains!AD48</f>
        <v>1.2190445727586467</v>
      </c>
      <c r="AG54" s="1" t="s">
        <v>201</v>
      </c>
      <c r="AH54" s="1">
        <v>2.5</v>
      </c>
      <c r="AI54" s="1">
        <f t="shared" si="2"/>
        <v>12</v>
      </c>
      <c r="AJ54" s="9">
        <f t="shared" si="9"/>
        <v>-90.009501642857884</v>
      </c>
      <c r="AK54" s="9">
        <f t="shared" si="9"/>
        <v>2.9694361963241558E-2</v>
      </c>
      <c r="AL54" s="9">
        <f t="shared" si="9"/>
        <v>0.82784693512761176</v>
      </c>
      <c r="AM54" s="9">
        <f t="shared" si="9"/>
        <v>7.6312566998264025E-2</v>
      </c>
      <c r="AN54">
        <f t="shared" si="13"/>
        <v>1.1727273995386138</v>
      </c>
      <c r="AO54">
        <f t="shared" si="14"/>
        <v>3.0313510768320562E-4</v>
      </c>
      <c r="AP54" s="10">
        <f t="shared" si="6"/>
        <v>2193.8288301875987</v>
      </c>
      <c r="AQ54" s="10">
        <f t="shared" si="7"/>
        <v>265.72975194826904</v>
      </c>
      <c r="AR54" s="9">
        <v>-90.261899999999997</v>
      </c>
      <c r="AS54">
        <f t="shared" si="15"/>
        <v>1.1701602682062828</v>
      </c>
    </row>
    <row r="55" spans="1:45">
      <c r="A55">
        <f>Strains!A49</f>
        <v>48</v>
      </c>
      <c r="B55">
        <f>Strains!B49</f>
        <v>48</v>
      </c>
      <c r="C55">
        <f>Strains!C49</f>
        <v>980051</v>
      </c>
      <c r="D55">
        <f>Strains!D49</f>
        <v>41645.707545370373</v>
      </c>
      <c r="E55">
        <f>Strains!E49</f>
        <v>71.88</v>
      </c>
      <c r="F55">
        <f>Strains!F49</f>
        <v>35.94</v>
      </c>
      <c r="G55">
        <f>Strains!G49</f>
        <v>-45</v>
      </c>
      <c r="H55">
        <f>Strains!H49</f>
        <v>-90.2</v>
      </c>
      <c r="I55">
        <f>Strains!I49</f>
        <v>17</v>
      </c>
      <c r="J55">
        <f>Strains!J49</f>
        <v>-22.95</v>
      </c>
      <c r="K55">
        <f>Strains!K49</f>
        <v>-20.387</v>
      </c>
      <c r="L55">
        <f>Strains!L49</f>
        <v>-16</v>
      </c>
      <c r="M55">
        <f>Strains!M49</f>
        <v>0</v>
      </c>
      <c r="N55" t="str">
        <f>Strains!N49</f>
        <v>OFF</v>
      </c>
      <c r="O55">
        <f>Strains!O49</f>
        <v>32</v>
      </c>
      <c r="P55">
        <f>Strains!P49</f>
        <v>800000</v>
      </c>
      <c r="Q55">
        <f>Strains!Q49</f>
        <v>4009</v>
      </c>
      <c r="R55">
        <f>Strains!R49</f>
        <v>831</v>
      </c>
      <c r="S55">
        <f>Strains!S49</f>
        <v>417</v>
      </c>
      <c r="T55">
        <f>Strains!T49</f>
        <v>2.9899847958394092</v>
      </c>
      <c r="U55">
        <f>Strains!U49</f>
        <v>0.25648425290449473</v>
      </c>
      <c r="V55">
        <f>Strains!V49</f>
        <v>-90.200712296196144</v>
      </c>
      <c r="W55">
        <f>Strains!W49</f>
        <v>3.6312337735729561E-2</v>
      </c>
      <c r="X55">
        <f>Strains!X49</f>
        <v>0.91669888287121548</v>
      </c>
      <c r="Y55">
        <f>Strains!Y49</f>
        <v>9.9062044067479552E-2</v>
      </c>
      <c r="Z55">
        <f>Strains!Z49</f>
        <v>6.1401084211589652</v>
      </c>
      <c r="AA55">
        <f>Strains!AA49</f>
        <v>0.20342606116138678</v>
      </c>
      <c r="AB55">
        <f>Strains!AB49</f>
        <v>0.32123635230588493</v>
      </c>
      <c r="AC55">
        <f>Strains!AC49</f>
        <v>8.9396818059154351E-2</v>
      </c>
      <c r="AD55">
        <f>Strains!AD49</f>
        <v>1.4442464323173267</v>
      </c>
      <c r="AG55" s="1" t="s">
        <v>201</v>
      </c>
      <c r="AH55" s="1">
        <v>2.5</v>
      </c>
      <c r="AI55" s="1">
        <f t="shared" si="2"/>
        <v>16</v>
      </c>
      <c r="AJ55" s="9">
        <f t="shared" si="9"/>
        <v>-90.200712296196144</v>
      </c>
      <c r="AK55" s="9">
        <f t="shared" si="9"/>
        <v>3.6312337735729561E-2</v>
      </c>
      <c r="AL55" s="9">
        <f t="shared" si="9"/>
        <v>0.91669888287121548</v>
      </c>
      <c r="AM55" s="9">
        <f t="shared" si="9"/>
        <v>9.9062044067479552E-2</v>
      </c>
      <c r="AN55">
        <f t="shared" si="13"/>
        <v>1.1707810513650863</v>
      </c>
      <c r="AO55">
        <f t="shared" si="14"/>
        <v>3.6887826265341594E-4</v>
      </c>
      <c r="AP55" s="10">
        <f t="shared" si="6"/>
        <v>530.51122625707978</v>
      </c>
      <c r="AQ55" s="10">
        <f t="shared" si="7"/>
        <v>317.53721186506004</v>
      </c>
      <c r="AR55" s="9">
        <v>-90.261899999999997</v>
      </c>
      <c r="AS55">
        <f t="shared" si="15"/>
        <v>1.1701602682062828</v>
      </c>
    </row>
    <row r="56" spans="1:45">
      <c r="A56">
        <f>Strains!A50</f>
        <v>49</v>
      </c>
      <c r="B56">
        <f>Strains!B50</f>
        <v>49</v>
      </c>
      <c r="C56">
        <f>Strains!C50</f>
        <v>980051</v>
      </c>
      <c r="D56">
        <f>Strains!D50</f>
        <v>41645.75405625</v>
      </c>
      <c r="E56">
        <f>Strains!E50</f>
        <v>71.88</v>
      </c>
      <c r="F56">
        <f>Strains!F50</f>
        <v>35.94</v>
      </c>
      <c r="G56">
        <f>Strains!G50</f>
        <v>-45</v>
      </c>
      <c r="H56">
        <f>Strains!H50</f>
        <v>-90.2</v>
      </c>
      <c r="I56">
        <f>Strains!I50</f>
        <v>17</v>
      </c>
      <c r="J56">
        <f>Strains!J50</f>
        <v>-22.95</v>
      </c>
      <c r="K56">
        <f>Strains!K50</f>
        <v>-20.486999999999998</v>
      </c>
      <c r="L56">
        <f>Strains!L50</f>
        <v>-24</v>
      </c>
      <c r="M56">
        <f>Strains!M50</f>
        <v>0</v>
      </c>
      <c r="N56" t="str">
        <f>Strains!N50</f>
        <v>OFF</v>
      </c>
      <c r="O56">
        <f>Strains!O50</f>
        <v>32</v>
      </c>
      <c r="P56">
        <f>Strains!P50</f>
        <v>800000</v>
      </c>
      <c r="Q56">
        <f>Strains!Q50</f>
        <v>4026</v>
      </c>
      <c r="R56">
        <f>Strains!R50</f>
        <v>803</v>
      </c>
      <c r="S56">
        <f>Strains!S50</f>
        <v>426</v>
      </c>
      <c r="T56">
        <f>Strains!T50</f>
        <v>2.8561579474263037</v>
      </c>
      <c r="U56">
        <f>Strains!U50</f>
        <v>0.18506868954052258</v>
      </c>
      <c r="V56">
        <f>Strains!V50</f>
        <v>-90.315353090528617</v>
      </c>
      <c r="W56">
        <f>Strains!W50</f>
        <v>2.82224259418348E-2</v>
      </c>
      <c r="X56">
        <f>Strains!X50</f>
        <v>0.93000404520060742</v>
      </c>
      <c r="Y56">
        <f>Strains!Y50</f>
        <v>7.8822565624235244E-2</v>
      </c>
      <c r="Z56">
        <f>Strains!Z50</f>
        <v>6.00040893528766</v>
      </c>
      <c r="AA56">
        <f>Strains!AA50</f>
        <v>0.16605568035252549</v>
      </c>
      <c r="AB56">
        <f>Strains!AB50</f>
        <v>0.50622975358994182</v>
      </c>
      <c r="AC56">
        <f>Strains!AC50</f>
        <v>6.9370197258290828E-2</v>
      </c>
      <c r="AD56">
        <f>Strains!AD50</f>
        <v>1.035526437636783</v>
      </c>
      <c r="AG56" s="1" t="s">
        <v>201</v>
      </c>
      <c r="AH56" s="1">
        <v>2.5</v>
      </c>
      <c r="AI56" s="1">
        <f t="shared" si="2"/>
        <v>24</v>
      </c>
      <c r="AJ56" s="9">
        <f t="shared" si="9"/>
        <v>-90.315353090528617</v>
      </c>
      <c r="AK56" s="9">
        <f t="shared" si="9"/>
        <v>2.82224259418348E-2</v>
      </c>
      <c r="AL56" s="9">
        <f t="shared" si="9"/>
        <v>0.93000404520060742</v>
      </c>
      <c r="AM56" s="9">
        <f t="shared" si="9"/>
        <v>7.8822565624235244E-2</v>
      </c>
      <c r="AN56">
        <f t="shared" si="13"/>
        <v>1.1696187682647128</v>
      </c>
      <c r="AO56">
        <f t="shared" si="14"/>
        <v>2.8580962011970357E-4</v>
      </c>
      <c r="AP56" s="10">
        <f t="shared" si="6"/>
        <v>-462.75707378109865</v>
      </c>
      <c r="AQ56" s="10">
        <f t="shared" si="7"/>
        <v>243.65439588250149</v>
      </c>
      <c r="AR56" s="9">
        <v>-90.261899999999997</v>
      </c>
      <c r="AS56">
        <f t="shared" si="15"/>
        <v>1.1701602682062828</v>
      </c>
    </row>
    <row r="57" spans="1:45">
      <c r="AR57" s="9"/>
    </row>
    <row r="58" spans="1:45">
      <c r="AR58" s="9"/>
    </row>
    <row r="59" spans="1:45">
      <c r="A59">
        <f>A25</f>
        <v>18</v>
      </c>
      <c r="B59">
        <f t="shared" ref="B59:AD59" si="16">B25</f>
        <v>18</v>
      </c>
      <c r="C59">
        <f t="shared" si="16"/>
        <v>980051</v>
      </c>
      <c r="D59">
        <f t="shared" si="16"/>
        <v>41644.361196759259</v>
      </c>
      <c r="E59">
        <f t="shared" si="16"/>
        <v>71.88</v>
      </c>
      <c r="F59">
        <f t="shared" si="16"/>
        <v>35.94</v>
      </c>
      <c r="G59">
        <f t="shared" si="16"/>
        <v>-45</v>
      </c>
      <c r="H59">
        <f t="shared" si="16"/>
        <v>-90.2</v>
      </c>
      <c r="I59">
        <f t="shared" si="16"/>
        <v>12</v>
      </c>
      <c r="J59">
        <f t="shared" si="16"/>
        <v>-22.95</v>
      </c>
      <c r="K59">
        <f t="shared" si="16"/>
        <v>-23.393999999999998</v>
      </c>
      <c r="L59">
        <f t="shared" si="16"/>
        <v>0</v>
      </c>
      <c r="M59">
        <f t="shared" si="16"/>
        <v>0</v>
      </c>
      <c r="N59" t="str">
        <f t="shared" si="16"/>
        <v>OFF</v>
      </c>
      <c r="O59">
        <f t="shared" si="16"/>
        <v>32</v>
      </c>
      <c r="P59">
        <f t="shared" si="16"/>
        <v>800000</v>
      </c>
      <c r="Q59">
        <f t="shared" si="16"/>
        <v>3988</v>
      </c>
      <c r="R59">
        <f t="shared" si="16"/>
        <v>740</v>
      </c>
      <c r="S59">
        <f t="shared" si="16"/>
        <v>420</v>
      </c>
      <c r="T59">
        <f t="shared" si="16"/>
        <v>3.3692130648197209</v>
      </c>
      <c r="U59">
        <f t="shared" si="16"/>
        <v>0.2652545776658104</v>
      </c>
      <c r="V59">
        <f t="shared" si="16"/>
        <v>-90.112537735015039</v>
      </c>
      <c r="W59">
        <f t="shared" si="16"/>
        <v>5.0337604441690012E-2</v>
      </c>
      <c r="X59">
        <f t="shared" si="16"/>
        <v>1.4550502336566999</v>
      </c>
      <c r="Y59">
        <f t="shared" si="16"/>
        <v>0.16821677541515437</v>
      </c>
      <c r="Z59">
        <f t="shared" si="16"/>
        <v>8.943817859061312</v>
      </c>
      <c r="AA59">
        <f t="shared" si="16"/>
        <v>0.33618794215047793</v>
      </c>
      <c r="AB59">
        <f t="shared" si="16"/>
        <v>0.90716814650273669</v>
      </c>
      <c r="AC59">
        <f t="shared" si="16"/>
        <v>0.11343283656378944</v>
      </c>
      <c r="AD59">
        <f t="shared" si="16"/>
        <v>0.88482107380904784</v>
      </c>
      <c r="AG59" s="1" t="s">
        <v>201</v>
      </c>
      <c r="AH59" s="1">
        <v>0.15</v>
      </c>
      <c r="AI59" s="1">
        <f t="shared" ref="AI59:AI67" si="17">-L59</f>
        <v>0</v>
      </c>
      <c r="AJ59" s="9">
        <f t="shared" ref="AJ59:AM67" si="18">V59</f>
        <v>-90.112537735015039</v>
      </c>
      <c r="AK59" s="9">
        <f t="shared" si="18"/>
        <v>5.0337604441690012E-2</v>
      </c>
      <c r="AL59" s="9">
        <f t="shared" si="18"/>
        <v>1.4550502336566999</v>
      </c>
      <c r="AM59" s="9">
        <f t="shared" si="18"/>
        <v>0.16821677541515437</v>
      </c>
      <c r="AN59">
        <f t="shared" ref="AN59" si="19">ABS(lambda/2/SIN(RADIANS(AJ59-phi0)/2))</f>
        <v>1.1716773784865837</v>
      </c>
      <c r="AO59">
        <f t="shared" ref="AO59" si="20">ABS(lambda/2/SIN(RADIANS(AJ59+AK59-phi0)/2))-AN59</f>
        <v>5.126274541593645E-4</v>
      </c>
      <c r="AP59" s="10">
        <f t="shared" ref="AP59:AP67" si="21">(AN59-AS59)/AS59*1000000</f>
        <v>1280.0161099187567</v>
      </c>
      <c r="AQ59" s="10">
        <f t="shared" ref="AQ59:AQ67" si="22">(SIN(RADIANS(AR59/2))/SIN(RADIANS((AJ59+AK59)/2))-1)*1000000-AP59</f>
        <v>442.74989873353115</v>
      </c>
      <c r="AR59" s="9">
        <f t="shared" ref="AR59:AR67" si="23">VLOOKUP(AG59,$AH$1:$AI$5,2,FALSE)</f>
        <v>-90.26</v>
      </c>
      <c r="AS59">
        <f t="shared" ref="AS59" si="24">ABS(lambda/2/SIN(RADIANS(AR59-phi0)/2))</f>
        <v>1.1701795298368953</v>
      </c>
    </row>
    <row r="60" spans="1:45">
      <c r="A60">
        <f>Strains!A52</f>
        <v>51</v>
      </c>
      <c r="B60">
        <f>Strains!B52</f>
        <v>51</v>
      </c>
      <c r="C60">
        <f>Strains!C52</f>
        <v>980051</v>
      </c>
      <c r="D60">
        <f>Strains!D52</f>
        <v>41645.800923495372</v>
      </c>
      <c r="E60">
        <f>Strains!E52</f>
        <v>71.88</v>
      </c>
      <c r="F60">
        <f>Strains!F52</f>
        <v>35.94</v>
      </c>
      <c r="G60">
        <f>Strains!G52</f>
        <v>-45</v>
      </c>
      <c r="H60">
        <f>Strains!H52</f>
        <v>-90.2</v>
      </c>
      <c r="I60">
        <f>Strains!I52</f>
        <v>13</v>
      </c>
      <c r="J60">
        <f>Strains!J52</f>
        <v>-22.95</v>
      </c>
      <c r="K60">
        <f>Strains!K52</f>
        <v>-23.114000000000001</v>
      </c>
      <c r="L60">
        <f>Strains!L52</f>
        <v>0</v>
      </c>
      <c r="M60">
        <f>Strains!M52</f>
        <v>0</v>
      </c>
      <c r="N60" t="str">
        <f>Strains!N52</f>
        <v>OFF</v>
      </c>
      <c r="O60">
        <f>Strains!O52</f>
        <v>32</v>
      </c>
      <c r="P60">
        <f>Strains!P52</f>
        <v>800000</v>
      </c>
      <c r="Q60">
        <f>Strains!Q52</f>
        <v>4029</v>
      </c>
      <c r="R60">
        <f>Strains!R52</f>
        <v>781</v>
      </c>
      <c r="S60">
        <f>Strains!S52</f>
        <v>379</v>
      </c>
      <c r="T60">
        <f>Strains!T52</f>
        <v>2.8778121004751851</v>
      </c>
      <c r="U60">
        <f>Strains!U52</f>
        <v>0.21408210073644679</v>
      </c>
      <c r="V60">
        <f>Strains!V52</f>
        <v>-90.114939641617781</v>
      </c>
      <c r="W60">
        <f>Strains!W52</f>
        <v>3.7692064374575118E-2</v>
      </c>
      <c r="X60">
        <f>Strains!X52</f>
        <v>1.0574825546901718</v>
      </c>
      <c r="Y60">
        <f>Strains!Y52</f>
        <v>0.10469594247932375</v>
      </c>
      <c r="Z60">
        <f>Strains!Z52</f>
        <v>6.9294990536344745</v>
      </c>
      <c r="AA60">
        <f>Strains!AA52</f>
        <v>0.18929050549480264</v>
      </c>
      <c r="AB60">
        <f>Strains!AB52</f>
        <v>0.51538418969176436</v>
      </c>
      <c r="AC60">
        <f>Strains!AC52</f>
        <v>8.2519884098281149E-2</v>
      </c>
      <c r="AD60">
        <f>Strains!AD52</f>
        <v>1.1154961928368017</v>
      </c>
      <c r="AG60" s="1" t="s">
        <v>201</v>
      </c>
      <c r="AH60" s="1">
        <v>0.45</v>
      </c>
      <c r="AI60" s="1">
        <f t="shared" si="17"/>
        <v>0</v>
      </c>
      <c r="AJ60" s="9">
        <f t="shared" si="18"/>
        <v>-90.114939641617781</v>
      </c>
      <c r="AK60" s="9">
        <f t="shared" si="18"/>
        <v>3.7692064374575118E-2</v>
      </c>
      <c r="AL60" s="9">
        <f t="shared" si="18"/>
        <v>1.0574825546901718</v>
      </c>
      <c r="AM60" s="9">
        <f t="shared" si="18"/>
        <v>0.10469594247932375</v>
      </c>
      <c r="AN60">
        <f t="shared" ref="AN60" si="25">ABS(lambda/2/SIN(RADIANS(AJ60-phi0)/2))</f>
        <v>1.1716529348386222</v>
      </c>
      <c r="AO60">
        <f t="shared" ref="AO60" si="26">ABS(lambda/2/SIN(RADIANS(AJ60+AK60-phi0)/2))-AN60</f>
        <v>3.837604096437186E-4</v>
      </c>
      <c r="AP60" s="10">
        <f t="shared" si="21"/>
        <v>1259.1273083816884</v>
      </c>
      <c r="AQ60" s="10">
        <f t="shared" si="22"/>
        <v>332.26732305795804</v>
      </c>
      <c r="AR60" s="9">
        <f t="shared" si="23"/>
        <v>-90.26</v>
      </c>
      <c r="AS60">
        <f t="shared" ref="AS60" si="27">ABS(lambda/2/SIN(RADIANS(AR60-phi0)/2))</f>
        <v>1.1701795298368953</v>
      </c>
    </row>
    <row r="61" spans="1:45">
      <c r="A61">
        <f>Strains!A53</f>
        <v>52</v>
      </c>
      <c r="B61">
        <f>Strains!B53</f>
        <v>52</v>
      </c>
      <c r="C61">
        <f>Strains!C53</f>
        <v>980051</v>
      </c>
      <c r="D61">
        <f>Strains!D53</f>
        <v>41645.847751851848</v>
      </c>
      <c r="E61">
        <f>Strains!E53</f>
        <v>71.88</v>
      </c>
      <c r="F61">
        <f>Strains!F53</f>
        <v>35.94</v>
      </c>
      <c r="G61">
        <f>Strains!G53</f>
        <v>-45</v>
      </c>
      <c r="H61">
        <f>Strains!H53</f>
        <v>-90.2</v>
      </c>
      <c r="I61">
        <f>Strains!I53</f>
        <v>13</v>
      </c>
      <c r="J61">
        <f>Strains!J53</f>
        <v>-22.95</v>
      </c>
      <c r="K61">
        <f>Strains!K53</f>
        <v>-22.814</v>
      </c>
      <c r="L61">
        <f>Strains!L53</f>
        <v>0</v>
      </c>
      <c r="M61">
        <f>Strains!M53</f>
        <v>0</v>
      </c>
      <c r="N61" t="str">
        <f>Strains!N53</f>
        <v>OFF</v>
      </c>
      <c r="O61">
        <f>Strains!O53</f>
        <v>32</v>
      </c>
      <c r="P61">
        <f>Strains!P53</f>
        <v>800000</v>
      </c>
      <c r="Q61">
        <f>Strains!Q53</f>
        <v>3978</v>
      </c>
      <c r="R61">
        <f>Strains!R53</f>
        <v>778</v>
      </c>
      <c r="S61">
        <f>Strains!S53</f>
        <v>437</v>
      </c>
      <c r="T61">
        <f>Strains!T53</f>
        <v>2.9935439883188733</v>
      </c>
      <c r="U61">
        <f>Strains!U53</f>
        <v>0.26802261624637858</v>
      </c>
      <c r="V61">
        <f>Strains!V53</f>
        <v>-90.12865970823178</v>
      </c>
      <c r="W61">
        <f>Strains!W53</f>
        <v>5.1164260037430763E-2</v>
      </c>
      <c r="X61">
        <f>Strains!X53</f>
        <v>1.1893819372576122</v>
      </c>
      <c r="Y61">
        <f>Strains!Y53</f>
        <v>0.15009145855144634</v>
      </c>
      <c r="Z61">
        <f>Strains!Z53</f>
        <v>7.3709963573745876</v>
      </c>
      <c r="AA61">
        <f>Strains!AA53</f>
        <v>0.27566544903067219</v>
      </c>
      <c r="AB61">
        <f>Strains!AB53</f>
        <v>0.74720618429022101</v>
      </c>
      <c r="AC61">
        <f>Strains!AC53</f>
        <v>0.11146623733311442</v>
      </c>
      <c r="AD61">
        <f>Strains!AD53</f>
        <v>1.2645976375090384</v>
      </c>
      <c r="AG61" s="1" t="s">
        <v>201</v>
      </c>
      <c r="AH61" s="1">
        <v>0.75</v>
      </c>
      <c r="AI61" s="1">
        <f t="shared" si="17"/>
        <v>0</v>
      </c>
      <c r="AJ61" s="9">
        <f t="shared" si="18"/>
        <v>-90.12865970823178</v>
      </c>
      <c r="AK61" s="9">
        <f t="shared" si="18"/>
        <v>5.1164260037430763E-2</v>
      </c>
      <c r="AL61" s="9">
        <f t="shared" si="18"/>
        <v>1.1893819372576122</v>
      </c>
      <c r="AM61" s="9">
        <f t="shared" si="18"/>
        <v>0.15009145855144634</v>
      </c>
      <c r="AN61">
        <f t="shared" ref="AN61:AN66" si="28">ABS(lambda/2/SIN(RADIANS(AJ61-phi0)/2))</f>
        <v>1.171513338309613</v>
      </c>
      <c r="AO61">
        <f t="shared" ref="AO61:AO66" si="29">ABS(lambda/2/SIN(RADIANS(AJ61+AK61-phi0)/2))-AN61</f>
        <v>5.2083201398600565E-4</v>
      </c>
      <c r="AP61" s="10">
        <f t="shared" si="21"/>
        <v>1139.8323408576478</v>
      </c>
      <c r="AQ61" s="10">
        <f t="shared" si="22"/>
        <v>449.39869216690408</v>
      </c>
      <c r="AR61" s="9">
        <f t="shared" si="23"/>
        <v>-90.26</v>
      </c>
      <c r="AS61">
        <f t="shared" ref="AS61:AS66" si="30">ABS(lambda/2/SIN(RADIANS(AR61-phi0)/2))</f>
        <v>1.1701795298368953</v>
      </c>
    </row>
    <row r="62" spans="1:45">
      <c r="A62">
        <f>Strains!A54</f>
        <v>53</v>
      </c>
      <c r="B62">
        <f>Strains!B54</f>
        <v>53</v>
      </c>
      <c r="C62">
        <f>Strains!C54</f>
        <v>980051</v>
      </c>
      <c r="D62">
        <f>Strains!D54</f>
        <v>41645.893884143516</v>
      </c>
      <c r="E62">
        <f>Strains!E54</f>
        <v>71.88</v>
      </c>
      <c r="F62">
        <f>Strains!F54</f>
        <v>35.94</v>
      </c>
      <c r="G62">
        <f>Strains!G54</f>
        <v>-45</v>
      </c>
      <c r="H62">
        <f>Strains!H54</f>
        <v>-90.2</v>
      </c>
      <c r="I62">
        <f>Strains!I54</f>
        <v>13</v>
      </c>
      <c r="J62">
        <f>Strains!J54</f>
        <v>-22.95</v>
      </c>
      <c r="K62">
        <f>Strains!K54</f>
        <v>-22.513999999999999</v>
      </c>
      <c r="L62">
        <f>Strains!L54</f>
        <v>0</v>
      </c>
      <c r="M62">
        <f>Strains!M54</f>
        <v>0</v>
      </c>
      <c r="N62" t="str">
        <f>Strains!N54</f>
        <v>OFF</v>
      </c>
      <c r="O62">
        <f>Strains!O54</f>
        <v>32</v>
      </c>
      <c r="P62">
        <f>Strains!P54</f>
        <v>800000</v>
      </c>
      <c r="Q62">
        <f>Strains!Q54</f>
        <v>4010</v>
      </c>
      <c r="R62">
        <f>Strains!R54</f>
        <v>776</v>
      </c>
      <c r="S62">
        <f>Strains!S54</f>
        <v>448</v>
      </c>
      <c r="T62">
        <f>Strains!T54</f>
        <v>2.6776353883822339</v>
      </c>
      <c r="U62">
        <f>Strains!U54</f>
        <v>0.23835392289715909</v>
      </c>
      <c r="V62">
        <f>Strains!V54</f>
        <v>-90.11755952116475</v>
      </c>
      <c r="W62">
        <f>Strains!W54</f>
        <v>5.2499596063222659E-2</v>
      </c>
      <c r="X62">
        <f>Strains!X54</f>
        <v>1.233740968240171</v>
      </c>
      <c r="Y62">
        <f>Strains!Y54</f>
        <v>0.15848360033518358</v>
      </c>
      <c r="Z62">
        <f>Strains!Z54</f>
        <v>7.7955079634767603</v>
      </c>
      <c r="AA62">
        <f>Strains!AA54</f>
        <v>0.25698644847431912</v>
      </c>
      <c r="AB62">
        <f>Strains!AB54</f>
        <v>0.75596331334363098</v>
      </c>
      <c r="AC62">
        <f>Strains!AC54</f>
        <v>0.10151128220815255</v>
      </c>
      <c r="AD62">
        <f>Strains!AD54</f>
        <v>1.0796511298949327</v>
      </c>
      <c r="AG62" s="1" t="s">
        <v>201</v>
      </c>
      <c r="AH62" s="1">
        <v>1.05</v>
      </c>
      <c r="AI62" s="1">
        <f t="shared" si="17"/>
        <v>0</v>
      </c>
      <c r="AJ62" s="9">
        <f t="shared" si="18"/>
        <v>-90.11755952116475</v>
      </c>
      <c r="AK62" s="9">
        <f t="shared" si="18"/>
        <v>5.2499596063222659E-2</v>
      </c>
      <c r="AL62" s="9">
        <f t="shared" si="18"/>
        <v>1.233740968240171</v>
      </c>
      <c r="AM62" s="9">
        <f t="shared" si="18"/>
        <v>0.15848360033518358</v>
      </c>
      <c r="AN62">
        <f t="shared" si="28"/>
        <v>1.1716262746802459</v>
      </c>
      <c r="AO62">
        <f t="shared" si="29"/>
        <v>5.3458964279196053E-4</v>
      </c>
      <c r="AP62" s="10">
        <f t="shared" si="21"/>
        <v>1236.3443441471454</v>
      </c>
      <c r="AQ62" s="10">
        <f t="shared" si="22"/>
        <v>461.45031424467038</v>
      </c>
      <c r="AR62" s="9">
        <f t="shared" si="23"/>
        <v>-90.26</v>
      </c>
      <c r="AS62">
        <f t="shared" si="30"/>
        <v>1.1701795298368953</v>
      </c>
    </row>
    <row r="63" spans="1:45">
      <c r="A63">
        <f>Strains!A55</f>
        <v>54</v>
      </c>
      <c r="B63">
        <f>Strains!B55</f>
        <v>54</v>
      </c>
      <c r="C63">
        <f>Strains!C55</f>
        <v>980051</v>
      </c>
      <c r="D63">
        <f>Strains!D55</f>
        <v>41645.940391435186</v>
      </c>
      <c r="E63">
        <f>Strains!E55</f>
        <v>71.88</v>
      </c>
      <c r="F63">
        <f>Strains!F55</f>
        <v>35.94</v>
      </c>
      <c r="G63">
        <f>Strains!G55</f>
        <v>-45</v>
      </c>
      <c r="H63">
        <f>Strains!H55</f>
        <v>-90.2</v>
      </c>
      <c r="I63">
        <f>Strains!I55</f>
        <v>13</v>
      </c>
      <c r="J63">
        <f>Strains!J55</f>
        <v>-22.95</v>
      </c>
      <c r="K63">
        <f>Strains!K55</f>
        <v>-22.213999999999999</v>
      </c>
      <c r="L63">
        <f>Strains!L55</f>
        <v>0</v>
      </c>
      <c r="M63">
        <f>Strains!M55</f>
        <v>0</v>
      </c>
      <c r="N63" t="str">
        <f>Strains!N55</f>
        <v>OFF</v>
      </c>
      <c r="O63">
        <f>Strains!O55</f>
        <v>32</v>
      </c>
      <c r="P63">
        <f>Strains!P55</f>
        <v>800000</v>
      </c>
      <c r="Q63">
        <f>Strains!Q55</f>
        <v>4060</v>
      </c>
      <c r="R63">
        <f>Strains!R55</f>
        <v>752</v>
      </c>
      <c r="S63">
        <f>Strains!S55</f>
        <v>373</v>
      </c>
      <c r="T63">
        <f>Strains!T55</f>
        <v>2.7788544386297329</v>
      </c>
      <c r="U63">
        <f>Strains!U55</f>
        <v>0.22235954074256103</v>
      </c>
      <c r="V63">
        <f>Strains!V55</f>
        <v>-90.112465918602254</v>
      </c>
      <c r="W63">
        <f>Strains!W55</f>
        <v>4.5631524788315093E-2</v>
      </c>
      <c r="X63">
        <f>Strains!X55</f>
        <v>1.1885406926044615</v>
      </c>
      <c r="Y63">
        <f>Strains!Y55</f>
        <v>0.13411010990478611</v>
      </c>
      <c r="Z63">
        <f>Strains!Z55</f>
        <v>7.7978880339641439</v>
      </c>
      <c r="AA63">
        <f>Strains!AA55</f>
        <v>0.22755254324804219</v>
      </c>
      <c r="AB63">
        <f>Strains!AB55</f>
        <v>0.60007071085170005</v>
      </c>
      <c r="AC63">
        <f>Strains!AC55</f>
        <v>9.2554227854137278E-2</v>
      </c>
      <c r="AD63">
        <f>Strains!AD55</f>
        <v>1.0448248248893157</v>
      </c>
      <c r="AG63" s="1" t="s">
        <v>201</v>
      </c>
      <c r="AH63" s="1">
        <v>1.35</v>
      </c>
      <c r="AI63" s="1">
        <f t="shared" si="17"/>
        <v>0</v>
      </c>
      <c r="AJ63" s="9">
        <f t="shared" si="18"/>
        <v>-90.112465918602254</v>
      </c>
      <c r="AK63" s="9">
        <f t="shared" si="18"/>
        <v>4.5631524788315093E-2</v>
      </c>
      <c r="AL63" s="9">
        <f t="shared" si="18"/>
        <v>1.1885406926044615</v>
      </c>
      <c r="AM63" s="9">
        <f t="shared" si="18"/>
        <v>0.13411010990478611</v>
      </c>
      <c r="AN63">
        <f t="shared" si="28"/>
        <v>1.1716781093692357</v>
      </c>
      <c r="AO63">
        <f t="shared" si="29"/>
        <v>4.646740198341881E-4</v>
      </c>
      <c r="AP63" s="10">
        <f t="shared" si="21"/>
        <v>1280.6407001062623</v>
      </c>
      <c r="AQ63" s="10">
        <f t="shared" si="22"/>
        <v>401.66047006805388</v>
      </c>
      <c r="AR63" s="9">
        <f t="shared" si="23"/>
        <v>-90.26</v>
      </c>
      <c r="AS63">
        <f t="shared" si="30"/>
        <v>1.1701795298368953</v>
      </c>
    </row>
    <row r="64" spans="1:45">
      <c r="A64">
        <f>Strains!A56</f>
        <v>55</v>
      </c>
      <c r="B64">
        <f>Strains!B56</f>
        <v>55</v>
      </c>
      <c r="C64">
        <f>Strains!C56</f>
        <v>980051</v>
      </c>
      <c r="D64">
        <f>Strains!D56</f>
        <v>41645.9874724537</v>
      </c>
      <c r="E64">
        <f>Strains!E56</f>
        <v>71.88</v>
      </c>
      <c r="F64">
        <f>Strains!F56</f>
        <v>35.94</v>
      </c>
      <c r="G64">
        <f>Strains!G56</f>
        <v>-45</v>
      </c>
      <c r="H64">
        <f>Strains!H56</f>
        <v>-90.2</v>
      </c>
      <c r="I64">
        <f>Strains!I56</f>
        <v>13</v>
      </c>
      <c r="J64">
        <f>Strains!J56</f>
        <v>-22.95</v>
      </c>
      <c r="K64">
        <f>Strains!K56</f>
        <v>-21.914000000000001</v>
      </c>
      <c r="L64">
        <f>Strains!L56</f>
        <v>0</v>
      </c>
      <c r="M64">
        <f>Strains!M56</f>
        <v>0</v>
      </c>
      <c r="N64" t="str">
        <f>Strains!N56</f>
        <v>OFF</v>
      </c>
      <c r="O64">
        <f>Strains!O56</f>
        <v>32</v>
      </c>
      <c r="P64">
        <f>Strains!P56</f>
        <v>800000</v>
      </c>
      <c r="Q64">
        <f>Strains!Q56</f>
        <v>4079</v>
      </c>
      <c r="R64">
        <f>Strains!R56</f>
        <v>743</v>
      </c>
      <c r="S64">
        <f>Strains!S56</f>
        <v>416</v>
      </c>
      <c r="T64">
        <f>Strains!T56</f>
        <v>2.230647976464653</v>
      </c>
      <c r="U64">
        <f>Strains!U56</f>
        <v>0.2363895246953153</v>
      </c>
      <c r="V64">
        <f>Strains!V56</f>
        <v>-90.083162830195164</v>
      </c>
      <c r="W64">
        <f>Strains!W56</f>
        <v>5.1190526678920094E-2</v>
      </c>
      <c r="X64">
        <f>Strains!X56</f>
        <v>1.0104433789424014</v>
      </c>
      <c r="Y64">
        <f>Strains!Y56</f>
        <v>0.14024924961415358</v>
      </c>
      <c r="Z64">
        <f>Strains!Z56</f>
        <v>6.7868435381416168</v>
      </c>
      <c r="AA64">
        <f>Strains!AA56</f>
        <v>0.19635678074251639</v>
      </c>
      <c r="AB64">
        <f>Strains!AB56</f>
        <v>0.5013198587017238</v>
      </c>
      <c r="AC64">
        <f>Strains!AC56</f>
        <v>8.9677454315119351E-2</v>
      </c>
      <c r="AD64">
        <f>Strains!AD56</f>
        <v>1.2856293489891149</v>
      </c>
      <c r="AG64" s="1" t="s">
        <v>201</v>
      </c>
      <c r="AH64" s="1">
        <v>1.65</v>
      </c>
      <c r="AI64" s="1">
        <f t="shared" si="17"/>
        <v>0</v>
      </c>
      <c r="AJ64" s="9">
        <f t="shared" si="18"/>
        <v>-90.083162830195164</v>
      </c>
      <c r="AK64" s="9">
        <f t="shared" si="18"/>
        <v>5.1190526678920094E-2</v>
      </c>
      <c r="AL64" s="9">
        <f t="shared" si="18"/>
        <v>1.0104433789424014</v>
      </c>
      <c r="AM64" s="9">
        <f t="shared" si="18"/>
        <v>0.14024924961415358</v>
      </c>
      <c r="AN64">
        <f t="shared" si="28"/>
        <v>1.1719764442927862</v>
      </c>
      <c r="AO64">
        <f t="shared" si="29"/>
        <v>5.217197840456933E-4</v>
      </c>
      <c r="AP64" s="10">
        <f t="shared" si="21"/>
        <v>1535.5886939343234</v>
      </c>
      <c r="AQ64" s="10">
        <f t="shared" si="22"/>
        <v>451.2370462330739</v>
      </c>
      <c r="AR64" s="9">
        <f t="shared" si="23"/>
        <v>-90.26</v>
      </c>
      <c r="AS64">
        <f t="shared" si="30"/>
        <v>1.1701795298368953</v>
      </c>
    </row>
    <row r="65" spans="1:45">
      <c r="A65">
        <f>Strains!A57</f>
        <v>56</v>
      </c>
      <c r="B65">
        <f>Strains!B57</f>
        <v>56</v>
      </c>
      <c r="C65">
        <f>Strains!C57</f>
        <v>980051</v>
      </c>
      <c r="D65">
        <f>Strains!D57</f>
        <v>41646.034773263891</v>
      </c>
      <c r="E65">
        <f>Strains!E57</f>
        <v>71.88</v>
      </c>
      <c r="F65">
        <f>Strains!F57</f>
        <v>35.94</v>
      </c>
      <c r="G65">
        <f>Strains!G57</f>
        <v>-45</v>
      </c>
      <c r="H65">
        <f>Strains!H57</f>
        <v>-90.2</v>
      </c>
      <c r="I65">
        <f>Strains!I57</f>
        <v>13</v>
      </c>
      <c r="J65">
        <f>Strains!J57</f>
        <v>-22.95</v>
      </c>
      <c r="K65">
        <f>Strains!K57</f>
        <v>-21.614000000000001</v>
      </c>
      <c r="L65">
        <f>Strains!L57</f>
        <v>0</v>
      </c>
      <c r="M65">
        <f>Strains!M57</f>
        <v>0</v>
      </c>
      <c r="N65" t="str">
        <f>Strains!N57</f>
        <v>OFF</v>
      </c>
      <c r="O65">
        <f>Strains!O57</f>
        <v>32</v>
      </c>
      <c r="P65">
        <f>Strains!P57</f>
        <v>800000</v>
      </c>
      <c r="Q65">
        <f>Strains!Q57</f>
        <v>4059</v>
      </c>
      <c r="R65">
        <f>Strains!R57</f>
        <v>751</v>
      </c>
      <c r="S65">
        <f>Strains!S57</f>
        <v>435</v>
      </c>
      <c r="T65">
        <f>Strains!T57</f>
        <v>2.585424283042522</v>
      </c>
      <c r="U65">
        <f>Strains!U57</f>
        <v>0.21613777180708627</v>
      </c>
      <c r="V65">
        <f>Strains!V57</f>
        <v>-90.115957535747441</v>
      </c>
      <c r="W65">
        <f>Strains!W57</f>
        <v>4.5399601087997975E-2</v>
      </c>
      <c r="X65">
        <f>Strains!X57</f>
        <v>1.1218494032801858</v>
      </c>
      <c r="Y65">
        <f>Strains!Y57</f>
        <v>0.13016460996737261</v>
      </c>
      <c r="Z65">
        <f>Strains!Z57</f>
        <v>7.5933335364968144</v>
      </c>
      <c r="AA65">
        <f>Strains!AA57</f>
        <v>0.21000064112789796</v>
      </c>
      <c r="AB65">
        <f>Strains!AB57</f>
        <v>0.52093375991862845</v>
      </c>
      <c r="AC65">
        <f>Strains!AC57</f>
        <v>8.8088656173646668E-2</v>
      </c>
      <c r="AD65">
        <f>Strains!AD57</f>
        <v>1.0727321224474951</v>
      </c>
      <c r="AG65" s="1" t="s">
        <v>201</v>
      </c>
      <c r="AH65" s="1">
        <v>1.95</v>
      </c>
      <c r="AI65" s="1">
        <f t="shared" si="17"/>
        <v>0</v>
      </c>
      <c r="AJ65" s="9">
        <f t="shared" si="18"/>
        <v>-90.115957535747441</v>
      </c>
      <c r="AK65" s="9">
        <f t="shared" si="18"/>
        <v>4.5399601087997975E-2</v>
      </c>
      <c r="AL65" s="9">
        <f t="shared" si="18"/>
        <v>1.1218494032801858</v>
      </c>
      <c r="AM65" s="9">
        <f t="shared" si="18"/>
        <v>0.13016460996737261</v>
      </c>
      <c r="AN65">
        <f t="shared" si="28"/>
        <v>1.1716425764284759</v>
      </c>
      <c r="AO65">
        <f t="shared" si="29"/>
        <v>4.6226869951127014E-4</v>
      </c>
      <c r="AP65" s="10">
        <f t="shared" si="21"/>
        <v>1250.275324662799</v>
      </c>
      <c r="AQ65" s="10">
        <f t="shared" si="22"/>
        <v>399.5166861881155</v>
      </c>
      <c r="AR65" s="9">
        <f t="shared" si="23"/>
        <v>-90.26</v>
      </c>
      <c r="AS65">
        <f t="shared" si="30"/>
        <v>1.1701795298368953</v>
      </c>
    </row>
    <row r="66" spans="1:45">
      <c r="A66">
        <f>Strains!A58</f>
        <v>57</v>
      </c>
      <c r="B66">
        <f>Strains!B58</f>
        <v>57</v>
      </c>
      <c r="C66">
        <f>Strains!C58</f>
        <v>980051</v>
      </c>
      <c r="D66">
        <f>Strains!D58</f>
        <v>41646.081848148147</v>
      </c>
      <c r="E66">
        <f>Strains!E58</f>
        <v>71.88</v>
      </c>
      <c r="F66">
        <f>Strains!F58</f>
        <v>35.94</v>
      </c>
      <c r="G66">
        <f>Strains!G58</f>
        <v>-45</v>
      </c>
      <c r="H66">
        <f>Strains!H58</f>
        <v>-90.2</v>
      </c>
      <c r="I66">
        <f>Strains!I58</f>
        <v>13</v>
      </c>
      <c r="J66">
        <f>Strains!J58</f>
        <v>-22.95</v>
      </c>
      <c r="K66">
        <f>Strains!K58</f>
        <v>-21.314</v>
      </c>
      <c r="L66">
        <f>Strains!L58</f>
        <v>0</v>
      </c>
      <c r="M66">
        <f>Strains!M58</f>
        <v>0</v>
      </c>
      <c r="N66" t="str">
        <f>Strains!N58</f>
        <v>OFF</v>
      </c>
      <c r="O66">
        <f>Strains!O58</f>
        <v>32</v>
      </c>
      <c r="P66">
        <f>Strains!P58</f>
        <v>800000</v>
      </c>
      <c r="Q66">
        <f>Strains!Q58</f>
        <v>4027</v>
      </c>
      <c r="R66">
        <f>Strains!R58</f>
        <v>752</v>
      </c>
      <c r="S66">
        <f>Strains!S58</f>
        <v>458</v>
      </c>
      <c r="T66">
        <f>Strains!T58</f>
        <v>2.572285527553229</v>
      </c>
      <c r="U66">
        <f>Strains!U58</f>
        <v>0.19960047057506947</v>
      </c>
      <c r="V66">
        <f>Strains!V58</f>
        <v>-90.078441931891604</v>
      </c>
      <c r="W66">
        <f>Strains!W58</f>
        <v>3.7575244392380622E-2</v>
      </c>
      <c r="X66">
        <f>Strains!X58</f>
        <v>1.0032997513655739</v>
      </c>
      <c r="Y66">
        <f>Strains!Y58</f>
        <v>0.10206983389594872</v>
      </c>
      <c r="Z66">
        <f>Strains!Z58</f>
        <v>6.8128097961643137</v>
      </c>
      <c r="AA66">
        <f>Strains!AA58</f>
        <v>0.16556215347799491</v>
      </c>
      <c r="AB66">
        <f>Strains!AB58</f>
        <v>0.35964819393974451</v>
      </c>
      <c r="AC66">
        <f>Strains!AC58</f>
        <v>7.516705265173361E-2</v>
      </c>
      <c r="AD66">
        <f>Strains!AD58</f>
        <v>1.090594049010275</v>
      </c>
      <c r="AG66" s="1" t="s">
        <v>201</v>
      </c>
      <c r="AH66" s="1">
        <v>2.25</v>
      </c>
      <c r="AI66" s="1">
        <f t="shared" si="17"/>
        <v>0</v>
      </c>
      <c r="AJ66" s="9">
        <f t="shared" si="18"/>
        <v>-90.078441931891604</v>
      </c>
      <c r="AK66" s="9">
        <f t="shared" si="18"/>
        <v>3.7575244392380622E-2</v>
      </c>
      <c r="AL66" s="9">
        <f t="shared" si="18"/>
        <v>1.0032997513655739</v>
      </c>
      <c r="AM66" s="9">
        <f t="shared" si="18"/>
        <v>0.10206983389594872</v>
      </c>
      <c r="AN66">
        <f t="shared" si="28"/>
        <v>1.1720245291667331</v>
      </c>
      <c r="AO66">
        <f t="shared" si="29"/>
        <v>3.8293565676017494E-4</v>
      </c>
      <c r="AP66" s="10">
        <f t="shared" si="21"/>
        <v>1576.6805714802501</v>
      </c>
      <c r="AQ66" s="10">
        <f t="shared" si="22"/>
        <v>332.42524605020412</v>
      </c>
      <c r="AR66" s="9">
        <f t="shared" si="23"/>
        <v>-90.26</v>
      </c>
      <c r="AS66">
        <f t="shared" si="30"/>
        <v>1.1701795298368953</v>
      </c>
    </row>
    <row r="67" spans="1:45">
      <c r="A67">
        <f>A50</f>
        <v>43</v>
      </c>
      <c r="B67">
        <f t="shared" ref="B67:AD67" si="31">B50</f>
        <v>43</v>
      </c>
      <c r="C67">
        <f t="shared" si="31"/>
        <v>980051</v>
      </c>
      <c r="D67">
        <f t="shared" si="31"/>
        <v>41645.475889467591</v>
      </c>
      <c r="E67">
        <f t="shared" si="31"/>
        <v>71.88</v>
      </c>
      <c r="F67">
        <f t="shared" si="31"/>
        <v>35.94</v>
      </c>
      <c r="G67">
        <f t="shared" si="31"/>
        <v>-45</v>
      </c>
      <c r="H67">
        <f t="shared" si="31"/>
        <v>-90.2</v>
      </c>
      <c r="I67">
        <f t="shared" si="31"/>
        <v>17</v>
      </c>
      <c r="J67">
        <f t="shared" si="31"/>
        <v>-22.95</v>
      </c>
      <c r="K67">
        <f t="shared" si="31"/>
        <v>-21.064</v>
      </c>
      <c r="L67">
        <f t="shared" si="31"/>
        <v>0</v>
      </c>
      <c r="M67">
        <f t="shared" si="31"/>
        <v>0</v>
      </c>
      <c r="N67" t="str">
        <f t="shared" si="31"/>
        <v>OFF</v>
      </c>
      <c r="O67">
        <f t="shared" si="31"/>
        <v>32</v>
      </c>
      <c r="P67">
        <f t="shared" si="31"/>
        <v>800000</v>
      </c>
      <c r="Q67">
        <f t="shared" si="31"/>
        <v>3964</v>
      </c>
      <c r="R67">
        <f t="shared" si="31"/>
        <v>739</v>
      </c>
      <c r="S67">
        <f t="shared" si="31"/>
        <v>433</v>
      </c>
      <c r="T67">
        <f t="shared" si="31"/>
        <v>2.5461989701049812</v>
      </c>
      <c r="U67">
        <f t="shared" si="31"/>
        <v>0.25757561889891745</v>
      </c>
      <c r="V67">
        <f t="shared" si="31"/>
        <v>-90.129922791199689</v>
      </c>
      <c r="W67">
        <f t="shared" si="31"/>
        <v>5.1873970444040407E-2</v>
      </c>
      <c r="X67">
        <f t="shared" si="31"/>
        <v>1.0787396678017054</v>
      </c>
      <c r="Y67">
        <f t="shared" si="31"/>
        <v>0.1464396730156575</v>
      </c>
      <c r="Z67">
        <f t="shared" si="31"/>
        <v>6.8143311293066198</v>
      </c>
      <c r="AA67">
        <f t="shared" si="31"/>
        <v>0.23514307349364055</v>
      </c>
      <c r="AB67">
        <f t="shared" si="31"/>
        <v>0.54810941842740957</v>
      </c>
      <c r="AC67">
        <f t="shared" si="31"/>
        <v>0.10078592542878291</v>
      </c>
      <c r="AD67">
        <f t="shared" si="31"/>
        <v>1.3475731410059075</v>
      </c>
      <c r="AG67" s="1" t="s">
        <v>201</v>
      </c>
      <c r="AH67" s="1">
        <v>2.5</v>
      </c>
      <c r="AI67" s="1">
        <f t="shared" si="17"/>
        <v>0</v>
      </c>
      <c r="AJ67" s="9">
        <f t="shared" si="18"/>
        <v>-90.129922791199689</v>
      </c>
      <c r="AK67" s="9">
        <f t="shared" si="18"/>
        <v>5.1873970444040407E-2</v>
      </c>
      <c r="AL67" s="9">
        <f t="shared" si="18"/>
        <v>1.0787396678017054</v>
      </c>
      <c r="AM67" s="9">
        <f t="shared" si="18"/>
        <v>0.1464396730156575</v>
      </c>
      <c r="AN67">
        <f t="shared" ref="AN67" si="32">ABS(lambda/2/SIN(RADIANS(AJ67-phi0)/2))</f>
        <v>1.1715004894306937</v>
      </c>
      <c r="AO67">
        <f t="shared" ref="AO67" si="33">ABS(lambda/2/SIN(RADIANS(AJ67+AK67-phi0)/2))-AN67</f>
        <v>5.2804405087525375E-4</v>
      </c>
      <c r="AP67" s="10">
        <f t="shared" si="21"/>
        <v>1128.8520779222063</v>
      </c>
      <c r="AQ67" s="10">
        <f t="shared" si="22"/>
        <v>455.54876649281755</v>
      </c>
      <c r="AR67" s="9">
        <f t="shared" si="23"/>
        <v>-90.26</v>
      </c>
      <c r="AS67">
        <f t="shared" ref="AS67" si="34">ABS(lambda/2/SIN(RADIANS(AR67-phi0)/2))</f>
        <v>1.1701795298368953</v>
      </c>
    </row>
  </sheetData>
  <pageMargins left="0.7" right="0.7" top="0.75" bottom="0.75" header="0.3" footer="0.3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Navigation</vt:lpstr>
      <vt:lpstr>Strains</vt:lpstr>
      <vt:lpstr>980051</vt:lpstr>
      <vt:lpstr>Work</vt:lpstr>
      <vt:lpstr>Work (2)</vt:lpstr>
      <vt:lpstr>FINAL (ave d0)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Tim Ramjaun</cp:lastModifiedBy>
  <dcterms:created xsi:type="dcterms:W3CDTF">2014-01-06T17:39:28Z</dcterms:created>
  <dcterms:modified xsi:type="dcterms:W3CDTF">2014-03-07T12:44:19Z</dcterms:modified>
</cp:coreProperties>
</file>